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Stefano\Desktop\Relazioni-Abstract-Paper-dottorato_18_12_2023_last_Backup\4_first-paper-synchrotron_23_02_2024\1st-draft-19-03-2024\Internal-Reviews_25-04-2024\3_Final-versions-of-any-file-updating\"/>
    </mc:Choice>
  </mc:AlternateContent>
  <xr:revisionPtr revIDLastSave="0" documentId="13_ncr:1_{A6A94695-104C-4046-A218-56EAAD6C3B8B}" xr6:coauthVersionLast="36" xr6:coauthVersionMax="36" xr10:uidLastSave="{00000000-0000-0000-0000-000000000000}"/>
  <bookViews>
    <workbookView xWindow="0" yWindow="0" windowWidth="22260" windowHeight="12645" firstSheet="1" activeTab="4" xr2:uid="{00000000-000D-0000-FFFF-FFFF00000000}"/>
  </bookViews>
  <sheets>
    <sheet name="Authors_and_affiliations" sheetId="8" r:id="rId1"/>
    <sheet name="Raw EMPA analysis" sheetId="2" r:id="rId2"/>
    <sheet name="Clinopyroxene-sectors" sheetId="3" r:id="rId3"/>
    <sheet name="Titanomagnetites" sheetId="4" r:id="rId4"/>
    <sheet name="EBSD_parameters_legenda" sheetId="7" r:id="rId5"/>
    <sheet name="Raw_CORs " sheetId="1" r:id="rId6"/>
    <sheet name="CORs_for_Tmt_Pop" sheetId="5" r:id="rId7"/>
    <sheet name="Pcf" sheetId="6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5" l="1"/>
  <c r="C60" i="5"/>
  <c r="D60" i="5"/>
  <c r="E60" i="5"/>
  <c r="F60" i="5"/>
  <c r="G60" i="5"/>
  <c r="H60" i="5"/>
  <c r="I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X30" i="5"/>
  <c r="U30" i="5"/>
  <c r="M30" i="5"/>
  <c r="N30" i="5"/>
  <c r="O30" i="5"/>
  <c r="P30" i="5"/>
  <c r="Q30" i="5"/>
  <c r="R30" i="5"/>
  <c r="S30" i="5"/>
  <c r="T30" i="5"/>
  <c r="L30" i="5"/>
  <c r="I30" i="5"/>
  <c r="C30" i="5"/>
  <c r="D30" i="5"/>
  <c r="E30" i="5"/>
  <c r="F30" i="5"/>
  <c r="G30" i="5"/>
  <c r="H30" i="5"/>
  <c r="B30" i="5"/>
  <c r="C46" i="1"/>
  <c r="C45" i="1"/>
  <c r="W29" i="1" l="1"/>
  <c r="AD34" i="1" l="1"/>
  <c r="AC34" i="1"/>
  <c r="AB34" i="1"/>
  <c r="W4" i="1" l="1"/>
  <c r="Y4" i="1"/>
  <c r="X4" i="1"/>
  <c r="AB57" i="1" l="1"/>
  <c r="AB56" i="1"/>
  <c r="AC56" i="1" l="1"/>
  <c r="AD56" i="1"/>
  <c r="AC57" i="1"/>
  <c r="AD57" i="1"/>
  <c r="AC58" i="1"/>
  <c r="AD58" i="1"/>
  <c r="AC59" i="1"/>
  <c r="AD59" i="1"/>
  <c r="AC60" i="1"/>
  <c r="AD60" i="1"/>
  <c r="AB60" i="1"/>
  <c r="AB59" i="1"/>
  <c r="AB58" i="1"/>
  <c r="Y60" i="1"/>
  <c r="Y59" i="1"/>
  <c r="Y58" i="1"/>
  <c r="Y57" i="1"/>
  <c r="Y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B60" i="1"/>
  <c r="B59" i="1"/>
  <c r="B58" i="1"/>
  <c r="B57" i="1"/>
  <c r="B56" i="1"/>
  <c r="X25" i="1"/>
  <c r="Y25" i="1"/>
  <c r="X26" i="1"/>
  <c r="X27" i="1"/>
  <c r="X28" i="1"/>
  <c r="X29" i="1"/>
  <c r="Y29" i="1"/>
  <c r="W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B29" i="1"/>
  <c r="B28" i="1"/>
  <c r="B27" i="1"/>
  <c r="B26" i="1"/>
  <c r="B25" i="1"/>
  <c r="AL17" i="4" l="1"/>
  <c r="AM17" i="4"/>
  <c r="AN17" i="4"/>
  <c r="AO17" i="4"/>
  <c r="AL18" i="4"/>
  <c r="AM18" i="4"/>
  <c r="AN18" i="4"/>
  <c r="AO18" i="4"/>
  <c r="AL19" i="4"/>
  <c r="AM19" i="4"/>
  <c r="AN19" i="4"/>
  <c r="AO19" i="4"/>
  <c r="AL20" i="4"/>
  <c r="AM20" i="4"/>
  <c r="AN20" i="4"/>
  <c r="AO20" i="4"/>
  <c r="AL21" i="4"/>
  <c r="AM21" i="4"/>
  <c r="AN21" i="4"/>
  <c r="AO21" i="4"/>
  <c r="AL22" i="4"/>
  <c r="AM22" i="4"/>
  <c r="AN22" i="4"/>
  <c r="AO22" i="4"/>
  <c r="AL23" i="4"/>
  <c r="AM23" i="4"/>
  <c r="AN23" i="4"/>
  <c r="AO23" i="4"/>
  <c r="AL24" i="4"/>
  <c r="AM24" i="4"/>
  <c r="AN24" i="4"/>
  <c r="AO24" i="4"/>
  <c r="AL25" i="4"/>
  <c r="AM25" i="4"/>
  <c r="AN25" i="4"/>
  <c r="AO25" i="4"/>
  <c r="AL26" i="4"/>
  <c r="AM26" i="4"/>
  <c r="AN26" i="4"/>
  <c r="AO26" i="4"/>
  <c r="AL27" i="4"/>
  <c r="AM27" i="4"/>
  <c r="AN27" i="4"/>
  <c r="AO27" i="4"/>
  <c r="AL28" i="4"/>
  <c r="AM28" i="4"/>
  <c r="AN28" i="4"/>
  <c r="AO28" i="4"/>
  <c r="AL29" i="4"/>
  <c r="AM29" i="4"/>
  <c r="AN29" i="4"/>
  <c r="AO29" i="4"/>
  <c r="AL30" i="4"/>
  <c r="AM30" i="4"/>
  <c r="AN30" i="4"/>
  <c r="AO30" i="4"/>
  <c r="AL31" i="4"/>
  <c r="AM31" i="4"/>
  <c r="AN31" i="4"/>
  <c r="AO31" i="4"/>
  <c r="AL32" i="4"/>
  <c r="AM32" i="4"/>
  <c r="AN32" i="4"/>
  <c r="AO32" i="4"/>
  <c r="AO16" i="4"/>
  <c r="AN16" i="4"/>
  <c r="AM16" i="4"/>
  <c r="AL16" i="4"/>
  <c r="AL5" i="4"/>
  <c r="AM5" i="4"/>
  <c r="AN5" i="4"/>
  <c r="AO5" i="4"/>
  <c r="AL6" i="4"/>
  <c r="AM6" i="4"/>
  <c r="AN6" i="4"/>
  <c r="AO6" i="4"/>
  <c r="AL7" i="4"/>
  <c r="AM7" i="4"/>
  <c r="AN7" i="4"/>
  <c r="AO7" i="4"/>
  <c r="AL8" i="4"/>
  <c r="AM8" i="4"/>
  <c r="AN8" i="4"/>
  <c r="AO8" i="4"/>
  <c r="AL9" i="4"/>
  <c r="AM9" i="4"/>
  <c r="AN9" i="4"/>
  <c r="AO9" i="4"/>
  <c r="AL10" i="4"/>
  <c r="AM10" i="4"/>
  <c r="AN10" i="4"/>
  <c r="AO10" i="4"/>
  <c r="AL11" i="4"/>
  <c r="AM11" i="4"/>
  <c r="AN11" i="4"/>
  <c r="AO11" i="4"/>
  <c r="AL12" i="4"/>
  <c r="AM12" i="4"/>
  <c r="AN12" i="4"/>
  <c r="AO12" i="4"/>
  <c r="AT4" i="4"/>
  <c r="AU4" i="4" s="1"/>
  <c r="AO4" i="4"/>
  <c r="AN4" i="4"/>
  <c r="AM4" i="4"/>
  <c r="AL4" i="4"/>
  <c r="AP5" i="4" l="1"/>
  <c r="AQ5" i="4"/>
  <c r="AP6" i="4"/>
  <c r="AQ6" i="4"/>
  <c r="AP7" i="4"/>
  <c r="AQ7" i="4"/>
  <c r="AP8" i="4"/>
  <c r="AQ8" i="4"/>
  <c r="AP9" i="4"/>
  <c r="AQ9" i="4"/>
  <c r="AP10" i="4"/>
  <c r="AQ10" i="4"/>
  <c r="AP11" i="4"/>
  <c r="AQ11" i="4"/>
  <c r="AP12" i="4"/>
  <c r="AQ12" i="4"/>
  <c r="AP17" i="4"/>
  <c r="AQ17" i="4"/>
  <c r="AP18" i="4"/>
  <c r="AQ18" i="4"/>
  <c r="AP19" i="4"/>
  <c r="AQ19" i="4"/>
  <c r="AP20" i="4"/>
  <c r="AQ20" i="4"/>
  <c r="AP21" i="4"/>
  <c r="AQ21" i="4"/>
  <c r="AP22" i="4"/>
  <c r="AQ22" i="4"/>
  <c r="AP23" i="4"/>
  <c r="AQ23" i="4"/>
  <c r="AP24" i="4"/>
  <c r="AQ24" i="4"/>
  <c r="AP25" i="4"/>
  <c r="AQ25" i="4"/>
  <c r="AP26" i="4"/>
  <c r="AQ26" i="4"/>
  <c r="AP27" i="4"/>
  <c r="AQ27" i="4"/>
  <c r="AP28" i="4"/>
  <c r="AQ28" i="4"/>
  <c r="AP29" i="4"/>
  <c r="AQ29" i="4"/>
  <c r="AP30" i="4"/>
  <c r="AQ30" i="4"/>
  <c r="AP31" i="4"/>
  <c r="AQ31" i="4"/>
  <c r="AP32" i="4"/>
  <c r="AQ32" i="4"/>
  <c r="AQ16" i="4"/>
  <c r="AP16" i="4"/>
  <c r="AQ4" i="4"/>
  <c r="AP4" i="4"/>
  <c r="AT17" i="4"/>
  <c r="AU17" i="4" s="1"/>
  <c r="AT18" i="4"/>
  <c r="AU18" i="4" s="1"/>
  <c r="AT19" i="4"/>
  <c r="AU19" i="4" s="1"/>
  <c r="AT20" i="4"/>
  <c r="AU20" i="4" s="1"/>
  <c r="AT21" i="4"/>
  <c r="AU21" i="4" s="1"/>
  <c r="AT22" i="4"/>
  <c r="AU22" i="4" s="1"/>
  <c r="AT23" i="4"/>
  <c r="AU23" i="4" s="1"/>
  <c r="AT24" i="4"/>
  <c r="AU24" i="4" s="1"/>
  <c r="AT25" i="4"/>
  <c r="AU25" i="4" s="1"/>
  <c r="AT26" i="4"/>
  <c r="AU26" i="4" s="1"/>
  <c r="AT27" i="4"/>
  <c r="AU27" i="4" s="1"/>
  <c r="AT28" i="4"/>
  <c r="AU28" i="4" s="1"/>
  <c r="AT29" i="4"/>
  <c r="AU29" i="4" s="1"/>
  <c r="AT30" i="4"/>
  <c r="AU30" i="4" s="1"/>
  <c r="AT31" i="4"/>
  <c r="AU31" i="4" s="1"/>
  <c r="AT32" i="4"/>
  <c r="AU32" i="4" s="1"/>
  <c r="AT16" i="4"/>
  <c r="AU16" i="4" s="1"/>
  <c r="AT5" i="4"/>
  <c r="AU5" i="4" s="1"/>
  <c r="AT6" i="4"/>
  <c r="AU6" i="4" s="1"/>
  <c r="AT7" i="4"/>
  <c r="AU7" i="4" s="1"/>
  <c r="AT8" i="4"/>
  <c r="AU8" i="4" s="1"/>
  <c r="AT9" i="4"/>
  <c r="AU9" i="4" s="1"/>
  <c r="AT10" i="4"/>
  <c r="AU10" i="4" s="1"/>
  <c r="AT11" i="4"/>
  <c r="AU11" i="4" s="1"/>
  <c r="AT12" i="4"/>
  <c r="AU12" i="4" s="1"/>
  <c r="X22" i="1"/>
  <c r="AB55" i="1"/>
  <c r="W24" i="1"/>
  <c r="Y24" i="1"/>
  <c r="X24" i="1"/>
  <c r="AC42" i="1"/>
  <c r="AB43" i="1"/>
  <c r="X23" i="1"/>
  <c r="X21" i="1"/>
  <c r="X20" i="1"/>
  <c r="X8" i="1"/>
  <c r="W8" i="1" l="1"/>
  <c r="Y8" i="1"/>
  <c r="W9" i="1"/>
  <c r="X9" i="1"/>
  <c r="Y9" i="1"/>
  <c r="W10" i="1"/>
  <c r="X10" i="1"/>
  <c r="Y10" i="1"/>
  <c r="W11" i="1"/>
  <c r="X11" i="1"/>
  <c r="Y11" i="1"/>
  <c r="W12" i="1"/>
  <c r="X12" i="1"/>
  <c r="Y12" i="1"/>
  <c r="W13" i="1"/>
  <c r="X13" i="1"/>
  <c r="Y13" i="1"/>
  <c r="W18" i="1"/>
  <c r="W19" i="1"/>
  <c r="X19" i="1"/>
  <c r="Y19" i="1"/>
  <c r="W20" i="1"/>
  <c r="Y20" i="1"/>
  <c r="W21" i="1"/>
  <c r="W26" i="1" s="1"/>
  <c r="Y21" i="1"/>
  <c r="Y26" i="1" s="1"/>
  <c r="W22" i="1"/>
  <c r="W27" i="1" s="1"/>
  <c r="Y22" i="1"/>
  <c r="Y27" i="1" s="1"/>
  <c r="W23" i="1"/>
  <c r="W28" i="1" s="1"/>
  <c r="Y23" i="1"/>
  <c r="Y28" i="1" s="1"/>
  <c r="Y18" i="1"/>
  <c r="X18" i="1"/>
  <c r="S10" i="1" l="1"/>
  <c r="S7" i="1"/>
  <c r="U16" i="5" l="1"/>
  <c r="AD55" i="1"/>
  <c r="AC55" i="1"/>
  <c r="Y55" i="1"/>
  <c r="AD54" i="1"/>
  <c r="AC54" i="1"/>
  <c r="AB54" i="1"/>
  <c r="Y54" i="1"/>
  <c r="AD53" i="1"/>
  <c r="AC53" i="1"/>
  <c r="AB53" i="1"/>
  <c r="Y53" i="1"/>
  <c r="AD52" i="1"/>
  <c r="AC52" i="1"/>
  <c r="AB52" i="1"/>
  <c r="Y52" i="1"/>
  <c r="AD51" i="1"/>
  <c r="AC51" i="1"/>
  <c r="AB51" i="1"/>
  <c r="Y51" i="1"/>
  <c r="AD50" i="1"/>
  <c r="AC50" i="1"/>
  <c r="AB50" i="1"/>
  <c r="Y50" i="1"/>
  <c r="AD49" i="1"/>
  <c r="AC49" i="1"/>
  <c r="AB49" i="1"/>
  <c r="Y49" i="1"/>
  <c r="AB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D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B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D44" i="1"/>
  <c r="AD48" i="1" s="1"/>
  <c r="AC44" i="1"/>
  <c r="AC48" i="1" s="1"/>
  <c r="AB44" i="1"/>
  <c r="Y44" i="1"/>
  <c r="Y48" i="1" s="1"/>
  <c r="AD43" i="1"/>
  <c r="AC43" i="1"/>
  <c r="AB47" i="1"/>
  <c r="Y43" i="1"/>
  <c r="Y47" i="1" s="1"/>
  <c r="AD42" i="1"/>
  <c r="AB42" i="1"/>
  <c r="Y42" i="1"/>
  <c r="AD41" i="1"/>
  <c r="AC41" i="1"/>
  <c r="AB41" i="1"/>
  <c r="Y41" i="1"/>
  <c r="AD40" i="1"/>
  <c r="AC40" i="1"/>
  <c r="AB40" i="1"/>
  <c r="AB46" i="1" s="1"/>
  <c r="Y40" i="1"/>
  <c r="Y46" i="1" s="1"/>
  <c r="AD39" i="1"/>
  <c r="AD46" i="1" s="1"/>
  <c r="AC39" i="1"/>
  <c r="AC47" i="1" s="1"/>
  <c r="AB39" i="1"/>
  <c r="Y39" i="1"/>
  <c r="AD38" i="1"/>
  <c r="AC38" i="1"/>
  <c r="AB38" i="1"/>
  <c r="Y38" i="1"/>
  <c r="Y45" i="1" s="1"/>
  <c r="S24" i="1"/>
  <c r="S23" i="1"/>
  <c r="S22" i="1"/>
  <c r="S27" i="1" s="1"/>
  <c r="S21" i="1"/>
  <c r="S26" i="1" s="1"/>
  <c r="S20" i="1"/>
  <c r="S19" i="1"/>
  <c r="S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W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Y17" i="1"/>
  <c r="X17" i="1"/>
  <c r="W17" i="1"/>
  <c r="S13" i="1"/>
  <c r="S12" i="1"/>
  <c r="S11" i="1"/>
  <c r="W15" i="1"/>
  <c r="S9" i="1"/>
  <c r="Y16" i="1"/>
  <c r="X15" i="1"/>
  <c r="S8" i="1"/>
  <c r="S14" i="1" s="1"/>
  <c r="Y7" i="1"/>
  <c r="X7" i="1"/>
  <c r="W7" i="1"/>
  <c r="W14" i="1" s="1"/>
  <c r="S28" i="1" l="1"/>
  <c r="S25" i="1"/>
  <c r="S29" i="1"/>
  <c r="S16" i="1"/>
  <c r="S15" i="1"/>
  <c r="S17" i="1"/>
  <c r="AC45" i="1"/>
  <c r="AD45" i="1"/>
  <c r="AC46" i="1"/>
  <c r="X16" i="1"/>
  <c r="X14" i="1"/>
  <c r="Y14" i="1"/>
  <c r="Y15" i="1"/>
  <c r="K5" i="4"/>
  <c r="K6" i="4"/>
  <c r="K7" i="4"/>
  <c r="K8" i="4"/>
  <c r="K9" i="4"/>
  <c r="K10" i="4"/>
  <c r="K11" i="4"/>
  <c r="K12" i="4"/>
  <c r="K4" i="4"/>
  <c r="K32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16" i="4"/>
  <c r="X29" i="5" l="1"/>
  <c r="X28" i="5"/>
  <c r="X27" i="5"/>
  <c r="X26" i="5"/>
  <c r="X25" i="5"/>
  <c r="X24" i="5"/>
  <c r="X23" i="5"/>
  <c r="X15" i="5"/>
  <c r="X14" i="5"/>
  <c r="X13" i="5"/>
  <c r="T29" i="5"/>
  <c r="S29" i="5"/>
  <c r="R29" i="5"/>
  <c r="Q29" i="5"/>
  <c r="P29" i="5"/>
  <c r="O29" i="5"/>
  <c r="N29" i="5"/>
  <c r="M29" i="5"/>
  <c r="L29" i="5"/>
  <c r="T28" i="5"/>
  <c r="S28" i="5"/>
  <c r="R28" i="5"/>
  <c r="Q28" i="5"/>
  <c r="P28" i="5"/>
  <c r="O28" i="5"/>
  <c r="N28" i="5"/>
  <c r="M28" i="5"/>
  <c r="L28" i="5"/>
  <c r="T27" i="5"/>
  <c r="S27" i="5"/>
  <c r="R27" i="5"/>
  <c r="Q27" i="5"/>
  <c r="P27" i="5"/>
  <c r="O27" i="5"/>
  <c r="N27" i="5"/>
  <c r="M27" i="5"/>
  <c r="L27" i="5"/>
  <c r="T26" i="5"/>
  <c r="S26" i="5"/>
  <c r="R26" i="5"/>
  <c r="Q26" i="5"/>
  <c r="P26" i="5"/>
  <c r="O26" i="5"/>
  <c r="N26" i="5"/>
  <c r="M26" i="5"/>
  <c r="L26" i="5"/>
  <c r="T25" i="5"/>
  <c r="S25" i="5"/>
  <c r="R25" i="5"/>
  <c r="Q25" i="5"/>
  <c r="P25" i="5"/>
  <c r="O25" i="5"/>
  <c r="N25" i="5"/>
  <c r="M25" i="5"/>
  <c r="L25" i="5"/>
  <c r="T24" i="5"/>
  <c r="S24" i="5"/>
  <c r="R24" i="5"/>
  <c r="Q24" i="5"/>
  <c r="P24" i="5"/>
  <c r="O24" i="5"/>
  <c r="N24" i="5"/>
  <c r="M24" i="5"/>
  <c r="L24" i="5"/>
  <c r="T23" i="5"/>
  <c r="S23" i="5"/>
  <c r="R23" i="5"/>
  <c r="Q23" i="5"/>
  <c r="P23" i="5"/>
  <c r="O23" i="5"/>
  <c r="N23" i="5"/>
  <c r="M23" i="5"/>
  <c r="L23" i="5"/>
  <c r="U22" i="5"/>
  <c r="U21" i="5"/>
  <c r="U20" i="5"/>
  <c r="U27" i="5" s="1"/>
  <c r="U19" i="5"/>
  <c r="U18" i="5"/>
  <c r="U17" i="5"/>
  <c r="U29" i="5"/>
  <c r="U11" i="5"/>
  <c r="U10" i="5"/>
  <c r="U9" i="5"/>
  <c r="U8" i="5"/>
  <c r="U7" i="5"/>
  <c r="U6" i="5"/>
  <c r="U5" i="5"/>
  <c r="H29" i="5"/>
  <c r="G29" i="5"/>
  <c r="F29" i="5"/>
  <c r="E29" i="5"/>
  <c r="D29" i="5"/>
  <c r="C29" i="5"/>
  <c r="B29" i="5"/>
  <c r="H28" i="5"/>
  <c r="G28" i="5"/>
  <c r="F28" i="5"/>
  <c r="E28" i="5"/>
  <c r="D28" i="5"/>
  <c r="C28" i="5"/>
  <c r="B28" i="5"/>
  <c r="H27" i="5"/>
  <c r="G27" i="5"/>
  <c r="F27" i="5"/>
  <c r="E27" i="5"/>
  <c r="D27" i="5"/>
  <c r="C27" i="5"/>
  <c r="B27" i="5"/>
  <c r="H26" i="5"/>
  <c r="G26" i="5"/>
  <c r="F26" i="5"/>
  <c r="E26" i="5"/>
  <c r="D26" i="5"/>
  <c r="C26" i="5"/>
  <c r="B26" i="5"/>
  <c r="H25" i="5"/>
  <c r="G25" i="5"/>
  <c r="F25" i="5"/>
  <c r="E25" i="5"/>
  <c r="D25" i="5"/>
  <c r="C25" i="5"/>
  <c r="B25" i="5"/>
  <c r="H24" i="5"/>
  <c r="G24" i="5"/>
  <c r="F24" i="5"/>
  <c r="E24" i="5"/>
  <c r="D24" i="5"/>
  <c r="C24" i="5"/>
  <c r="B24" i="5"/>
  <c r="H23" i="5"/>
  <c r="G23" i="5"/>
  <c r="F23" i="5"/>
  <c r="E23" i="5"/>
  <c r="D23" i="5"/>
  <c r="C23" i="5"/>
  <c r="B23" i="5"/>
  <c r="I22" i="5"/>
  <c r="I21" i="5"/>
  <c r="I20" i="5"/>
  <c r="I19" i="5"/>
  <c r="I18" i="5"/>
  <c r="I17" i="5"/>
  <c r="I16" i="5"/>
  <c r="I11" i="5"/>
  <c r="I10" i="5"/>
  <c r="I9" i="5"/>
  <c r="I8" i="5"/>
  <c r="I7" i="5"/>
  <c r="I6" i="5"/>
  <c r="I5" i="5"/>
  <c r="I23" i="5" l="1"/>
  <c r="I25" i="5"/>
  <c r="I26" i="5"/>
  <c r="I24" i="5"/>
  <c r="U15" i="5"/>
  <c r="U28" i="5"/>
  <c r="I15" i="5"/>
  <c r="U13" i="5"/>
  <c r="U23" i="5"/>
  <c r="I29" i="5"/>
  <c r="I12" i="5"/>
  <c r="I27" i="5"/>
  <c r="I14" i="5"/>
  <c r="I13" i="5"/>
  <c r="I28" i="5"/>
  <c r="U14" i="5"/>
  <c r="U25" i="5"/>
  <c r="U24" i="5"/>
  <c r="U26" i="5"/>
  <c r="U12" i="5"/>
  <c r="AJ59" i="5" l="1"/>
  <c r="AI59" i="5"/>
  <c r="AH59" i="5"/>
  <c r="AG59" i="5"/>
  <c r="AF59" i="5"/>
  <c r="AE59" i="5"/>
  <c r="AD59" i="5"/>
  <c r="AC59" i="5"/>
  <c r="AJ58" i="5"/>
  <c r="AI58" i="5"/>
  <c r="AH58" i="5"/>
  <c r="AG58" i="5"/>
  <c r="AF58" i="5"/>
  <c r="AE58" i="5"/>
  <c r="AD58" i="5"/>
  <c r="AC58" i="5"/>
  <c r="AJ57" i="5"/>
  <c r="AI57" i="5"/>
  <c r="AH57" i="5"/>
  <c r="AG57" i="5"/>
  <c r="AF57" i="5"/>
  <c r="AE57" i="5"/>
  <c r="AD57" i="5"/>
  <c r="AC57" i="5"/>
  <c r="AJ56" i="5"/>
  <c r="AI56" i="5"/>
  <c r="AH56" i="5"/>
  <c r="AG56" i="5"/>
  <c r="AF56" i="5"/>
  <c r="AE56" i="5"/>
  <c r="AD56" i="5"/>
  <c r="AC56" i="5"/>
  <c r="AJ55" i="5"/>
  <c r="AI55" i="5"/>
  <c r="AH55" i="5"/>
  <c r="AG55" i="5"/>
  <c r="AF55" i="5"/>
  <c r="AE55" i="5"/>
  <c r="AD55" i="5"/>
  <c r="AC55" i="5"/>
  <c r="AJ54" i="5"/>
  <c r="AI54" i="5"/>
  <c r="AH54" i="5"/>
  <c r="AG54" i="5"/>
  <c r="AF54" i="5"/>
  <c r="AE54" i="5"/>
  <c r="AD54" i="5"/>
  <c r="AC54" i="5"/>
  <c r="AJ53" i="5"/>
  <c r="AI53" i="5"/>
  <c r="AH53" i="5"/>
  <c r="AG53" i="5"/>
  <c r="AF53" i="5"/>
  <c r="AE53" i="5"/>
  <c r="AD53" i="5"/>
  <c r="AC53" i="5"/>
  <c r="AK52" i="5"/>
  <c r="AK51" i="5"/>
  <c r="AK50" i="5"/>
  <c r="AK49" i="5"/>
  <c r="AK48" i="5"/>
  <c r="AK47" i="5"/>
  <c r="AK46" i="5"/>
  <c r="AJ45" i="5"/>
  <c r="AI45" i="5"/>
  <c r="AH45" i="5"/>
  <c r="AG45" i="5"/>
  <c r="AF45" i="5"/>
  <c r="AE45" i="5"/>
  <c r="AD45" i="5"/>
  <c r="AC45" i="5"/>
  <c r="AJ44" i="5"/>
  <c r="AI44" i="5"/>
  <c r="AH44" i="5"/>
  <c r="AG44" i="5"/>
  <c r="AF44" i="5"/>
  <c r="AE44" i="5"/>
  <c r="AD44" i="5"/>
  <c r="AC44" i="5"/>
  <c r="AJ43" i="5"/>
  <c r="AI43" i="5"/>
  <c r="AH43" i="5"/>
  <c r="AG43" i="5"/>
  <c r="AF43" i="5"/>
  <c r="AE43" i="5"/>
  <c r="AD43" i="5"/>
  <c r="AC43" i="5"/>
  <c r="AK41" i="5"/>
  <c r="AK40" i="5"/>
  <c r="AK39" i="5"/>
  <c r="AK38" i="5"/>
  <c r="AK37" i="5"/>
  <c r="AK36" i="5"/>
  <c r="AK35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Z52" i="5"/>
  <c r="Z51" i="5"/>
  <c r="Z50" i="5"/>
  <c r="Z49" i="5"/>
  <c r="Z48" i="5"/>
  <c r="Z47" i="5"/>
  <c r="Z46" i="5"/>
  <c r="Z59" i="5" s="1"/>
  <c r="Z41" i="5"/>
  <c r="Z40" i="5"/>
  <c r="Z39" i="5"/>
  <c r="Z38" i="5"/>
  <c r="Z37" i="5"/>
  <c r="Z36" i="5"/>
  <c r="Z35" i="5"/>
  <c r="H59" i="5"/>
  <c r="G59" i="5"/>
  <c r="F59" i="5"/>
  <c r="E59" i="5"/>
  <c r="D59" i="5"/>
  <c r="C59" i="5"/>
  <c r="B59" i="5"/>
  <c r="H58" i="5"/>
  <c r="G58" i="5"/>
  <c r="F58" i="5"/>
  <c r="E58" i="5"/>
  <c r="D58" i="5"/>
  <c r="C58" i="5"/>
  <c r="B58" i="5"/>
  <c r="H57" i="5"/>
  <c r="G57" i="5"/>
  <c r="F57" i="5"/>
  <c r="E57" i="5"/>
  <c r="D57" i="5"/>
  <c r="C57" i="5"/>
  <c r="B57" i="5"/>
  <c r="H56" i="5"/>
  <c r="G56" i="5"/>
  <c r="F56" i="5"/>
  <c r="E56" i="5"/>
  <c r="D56" i="5"/>
  <c r="C56" i="5"/>
  <c r="B56" i="5"/>
  <c r="H55" i="5"/>
  <c r="G55" i="5"/>
  <c r="F55" i="5"/>
  <c r="E55" i="5"/>
  <c r="D55" i="5"/>
  <c r="C55" i="5"/>
  <c r="B55" i="5"/>
  <c r="H54" i="5"/>
  <c r="G54" i="5"/>
  <c r="F54" i="5"/>
  <c r="E54" i="5"/>
  <c r="D54" i="5"/>
  <c r="C54" i="5"/>
  <c r="B54" i="5"/>
  <c r="H53" i="5"/>
  <c r="G53" i="5"/>
  <c r="F53" i="5"/>
  <c r="E53" i="5"/>
  <c r="D53" i="5"/>
  <c r="C53" i="5"/>
  <c r="B53" i="5"/>
  <c r="I52" i="5"/>
  <c r="I51" i="5"/>
  <c r="I50" i="5"/>
  <c r="I49" i="5"/>
  <c r="I48" i="5"/>
  <c r="I47" i="5"/>
  <c r="I46" i="5"/>
  <c r="I59" i="5" s="1"/>
  <c r="H45" i="5"/>
  <c r="G45" i="5"/>
  <c r="F45" i="5"/>
  <c r="E45" i="5"/>
  <c r="D45" i="5"/>
  <c r="C45" i="5"/>
  <c r="B45" i="5"/>
  <c r="H44" i="5"/>
  <c r="G44" i="5"/>
  <c r="F44" i="5"/>
  <c r="E44" i="5"/>
  <c r="D44" i="5"/>
  <c r="C44" i="5"/>
  <c r="B44" i="5"/>
  <c r="H43" i="5"/>
  <c r="G43" i="5"/>
  <c r="F43" i="5"/>
  <c r="E43" i="5"/>
  <c r="D43" i="5"/>
  <c r="C43" i="5"/>
  <c r="B43" i="5"/>
  <c r="I41" i="5"/>
  <c r="I40" i="5"/>
  <c r="I39" i="5"/>
  <c r="I38" i="5"/>
  <c r="I37" i="5"/>
  <c r="I36" i="5"/>
  <c r="I35" i="5"/>
  <c r="I45" i="5" l="1"/>
  <c r="Z42" i="5"/>
  <c r="I57" i="5"/>
  <c r="I58" i="5"/>
  <c r="AI60" i="5"/>
  <c r="I43" i="5"/>
  <c r="AF60" i="5"/>
  <c r="I44" i="5"/>
  <c r="Z57" i="5"/>
  <c r="Z58" i="5"/>
  <c r="AK56" i="5"/>
  <c r="Z55" i="5"/>
  <c r="Z44" i="5"/>
  <c r="Z45" i="5"/>
  <c r="AK55" i="5"/>
  <c r="AG60" i="5"/>
  <c r="I55" i="5"/>
  <c r="AK43" i="5"/>
  <c r="AC60" i="5"/>
  <c r="Z53" i="5"/>
  <c r="AD60" i="5"/>
  <c r="AJ60" i="5"/>
  <c r="Z54" i="5"/>
  <c r="AK53" i="5"/>
  <c r="Z43" i="5"/>
  <c r="I56" i="5"/>
  <c r="Z56" i="5"/>
  <c r="AK44" i="5"/>
  <c r="AK58" i="5"/>
  <c r="AE60" i="5"/>
  <c r="AK54" i="5"/>
  <c r="AK57" i="5"/>
  <c r="AK59" i="5"/>
  <c r="AH60" i="5"/>
  <c r="AK42" i="5"/>
  <c r="AK45" i="5"/>
  <c r="I42" i="5"/>
  <c r="I53" i="5"/>
  <c r="I54" i="5"/>
  <c r="AK60" i="5" l="1"/>
  <c r="CW4" i="3" l="1"/>
  <c r="CX4" i="3" s="1"/>
  <c r="CW5" i="3"/>
  <c r="CX5" i="3" s="1"/>
  <c r="CY5" i="3" s="1"/>
  <c r="CZ5" i="3" s="1"/>
  <c r="CW6" i="3"/>
  <c r="CX6" i="3" s="1"/>
  <c r="CW8" i="3"/>
  <c r="CX8" i="3" s="1"/>
  <c r="CW9" i="3"/>
  <c r="CX9" i="3" s="1"/>
  <c r="CY9" i="3" s="1"/>
  <c r="CZ9" i="3" s="1"/>
  <c r="CW10" i="3"/>
  <c r="CX10" i="3" s="1"/>
  <c r="CW11" i="3"/>
  <c r="CX11" i="3" s="1"/>
  <c r="CW13" i="3"/>
  <c r="CX13" i="3" s="1"/>
  <c r="CY13" i="3" s="1"/>
  <c r="CZ13" i="3" s="1"/>
  <c r="CW14" i="3"/>
  <c r="CX14" i="3" s="1"/>
  <c r="CW15" i="3"/>
  <c r="CX15" i="3" s="1"/>
  <c r="CW16" i="3"/>
  <c r="CX16" i="3" s="1"/>
  <c r="CY16" i="3" s="1"/>
  <c r="CZ16" i="3" s="1"/>
  <c r="CW18" i="3"/>
  <c r="CX18" i="3" s="1"/>
  <c r="CW19" i="3"/>
  <c r="CX19" i="3" s="1"/>
  <c r="CW20" i="3"/>
  <c r="CX20" i="3" s="1"/>
  <c r="CY20" i="3" s="1"/>
  <c r="CZ20" i="3" s="1"/>
  <c r="CW24" i="3"/>
  <c r="CX24" i="3" s="1"/>
  <c r="CW25" i="3"/>
  <c r="CX25" i="3" s="1"/>
  <c r="CW26" i="3"/>
  <c r="CX26" i="3" s="1"/>
  <c r="CY26" i="3" s="1"/>
  <c r="CZ26" i="3" s="1"/>
  <c r="CW27" i="3"/>
  <c r="CX27" i="3" s="1"/>
  <c r="CW28" i="3"/>
  <c r="CX28" i="3" s="1"/>
  <c r="CW30" i="3"/>
  <c r="CX30" i="3" s="1"/>
  <c r="CY30" i="3" s="1"/>
  <c r="CZ30" i="3" s="1"/>
  <c r="CW31" i="3"/>
  <c r="CX31" i="3" s="1"/>
  <c r="CW32" i="3"/>
  <c r="CX32" i="3" s="1"/>
  <c r="CW33" i="3"/>
  <c r="CX33" i="3" s="1"/>
  <c r="CY33" i="3" s="1"/>
  <c r="CZ33" i="3" s="1"/>
  <c r="CW34" i="3"/>
  <c r="CX34" i="3" s="1"/>
  <c r="CW35" i="3"/>
  <c r="CX35" i="3" s="1"/>
  <c r="CW36" i="3"/>
  <c r="CX36" i="3" s="1"/>
  <c r="CY36" i="3" s="1"/>
  <c r="CZ36" i="3" s="1"/>
  <c r="CW38" i="3"/>
  <c r="CX38" i="3" s="1"/>
  <c r="CW39" i="3"/>
  <c r="CX39" i="3" s="1"/>
  <c r="CW40" i="3"/>
  <c r="CX40" i="3" s="1"/>
  <c r="CY40" i="3" s="1"/>
  <c r="CZ40" i="3" s="1"/>
  <c r="CW41" i="3"/>
  <c r="CX41" i="3" s="1"/>
  <c r="CW42" i="3"/>
  <c r="CX42" i="3" s="1"/>
  <c r="CW44" i="3"/>
  <c r="CX44" i="3" s="1"/>
  <c r="CY44" i="3" s="1"/>
  <c r="CZ44" i="3" s="1"/>
  <c r="CW45" i="3"/>
  <c r="CX45" i="3" s="1"/>
  <c r="CW46" i="3"/>
  <c r="CX46" i="3" s="1"/>
  <c r="CW47" i="3"/>
  <c r="CX47" i="3" s="1"/>
  <c r="CY47" i="3" s="1"/>
  <c r="CZ47" i="3" s="1"/>
  <c r="CW48" i="3"/>
  <c r="CX48" i="3" s="1"/>
  <c r="CW49" i="3"/>
  <c r="CX49" i="3" s="1"/>
  <c r="CW50" i="3"/>
  <c r="CX50" i="3" s="1"/>
  <c r="CY50" i="3" s="1"/>
  <c r="CZ50" i="3" s="1"/>
  <c r="CW52" i="3"/>
  <c r="CX52" i="3" s="1"/>
  <c r="CW53" i="3"/>
  <c r="CX53" i="3" s="1"/>
  <c r="CW54" i="3"/>
  <c r="CX54" i="3" s="1"/>
  <c r="CY54" i="3" s="1"/>
  <c r="CZ54" i="3" s="1"/>
  <c r="CW55" i="3"/>
  <c r="CX55" i="3" s="1"/>
  <c r="CW56" i="3"/>
  <c r="CX56" i="3" s="1"/>
  <c r="CW57" i="3"/>
  <c r="CX57" i="3" s="1"/>
  <c r="CY57" i="3" s="1"/>
  <c r="CZ57" i="3" s="1"/>
  <c r="CW59" i="3"/>
  <c r="CX59" i="3" s="1"/>
  <c r="CW60" i="3"/>
  <c r="CX60" i="3" s="1"/>
  <c r="CW61" i="3"/>
  <c r="CX61" i="3" s="1"/>
  <c r="CY61" i="3" s="1"/>
  <c r="CZ61" i="3" s="1"/>
  <c r="CW62" i="3"/>
  <c r="CX62" i="3" s="1"/>
  <c r="CW63" i="3"/>
  <c r="CX63" i="3" s="1"/>
  <c r="CW64" i="3"/>
  <c r="CX64" i="3" s="1"/>
  <c r="CY64" i="3" s="1"/>
  <c r="CZ64" i="3" s="1"/>
  <c r="CW65" i="3"/>
  <c r="CX65" i="3" s="1"/>
  <c r="CW66" i="3"/>
  <c r="CX66" i="3" s="1"/>
  <c r="CW67" i="3"/>
  <c r="CX67" i="3" s="1"/>
  <c r="CY67" i="3" s="1"/>
  <c r="CZ67" i="3" s="1"/>
  <c r="CW68" i="3"/>
  <c r="CX68" i="3" s="1"/>
  <c r="CW69" i="3"/>
  <c r="CX69" i="3" s="1"/>
  <c r="CW70" i="3"/>
  <c r="CX70" i="3" s="1"/>
  <c r="CY70" i="3" s="1"/>
  <c r="CZ70" i="3" s="1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CY69" i="3" l="1"/>
  <c r="CZ69" i="3" s="1"/>
  <c r="CY66" i="3"/>
  <c r="CZ66" i="3" s="1"/>
  <c r="CY63" i="3"/>
  <c r="CZ63" i="3" s="1"/>
  <c r="CY60" i="3"/>
  <c r="CZ60" i="3" s="1"/>
  <c r="CY56" i="3"/>
  <c r="CZ56" i="3" s="1"/>
  <c r="CY53" i="3"/>
  <c r="CZ53" i="3" s="1"/>
  <c r="CY49" i="3"/>
  <c r="CZ49" i="3" s="1"/>
  <c r="CY46" i="3"/>
  <c r="CZ46" i="3" s="1"/>
  <c r="CY42" i="3"/>
  <c r="CZ42" i="3" s="1"/>
  <c r="CY39" i="3"/>
  <c r="CZ39" i="3" s="1"/>
  <c r="CY35" i="3"/>
  <c r="CZ35" i="3" s="1"/>
  <c r="CY32" i="3"/>
  <c r="CZ32" i="3" s="1"/>
  <c r="CY28" i="3"/>
  <c r="CZ28" i="3" s="1"/>
  <c r="CY25" i="3"/>
  <c r="CZ25" i="3" s="1"/>
  <c r="CY19" i="3"/>
  <c r="CZ19" i="3" s="1"/>
  <c r="CY15" i="3"/>
  <c r="CZ15" i="3" s="1"/>
  <c r="CY11" i="3"/>
  <c r="CZ11" i="3" s="1"/>
  <c r="CY8" i="3"/>
  <c r="CZ8" i="3" s="1"/>
  <c r="CY4" i="3"/>
  <c r="CZ4" i="3" s="1"/>
  <c r="CY68" i="3"/>
  <c r="CZ68" i="3" s="1"/>
  <c r="CY65" i="3"/>
  <c r="CZ65" i="3" s="1"/>
  <c r="CY62" i="3"/>
  <c r="CZ62" i="3" s="1"/>
  <c r="CY59" i="3"/>
  <c r="CZ59" i="3" s="1"/>
  <c r="CY55" i="3"/>
  <c r="CZ55" i="3" s="1"/>
  <c r="CY52" i="3"/>
  <c r="CZ52" i="3" s="1"/>
  <c r="CY48" i="3"/>
  <c r="CZ48" i="3" s="1"/>
  <c r="CY45" i="3"/>
  <c r="CZ45" i="3" s="1"/>
  <c r="CY41" i="3"/>
  <c r="CZ41" i="3" s="1"/>
  <c r="CY38" i="3"/>
  <c r="CZ38" i="3" s="1"/>
  <c r="CY34" i="3"/>
  <c r="CZ34" i="3" s="1"/>
  <c r="CY31" i="3"/>
  <c r="CZ31" i="3" s="1"/>
  <c r="CY27" i="3"/>
  <c r="CZ27" i="3" s="1"/>
  <c r="CY24" i="3"/>
  <c r="CZ24" i="3" s="1"/>
  <c r="CY18" i="3"/>
  <c r="CZ18" i="3" s="1"/>
  <c r="CY14" i="3"/>
  <c r="CZ14" i="3" s="1"/>
  <c r="CY10" i="3"/>
  <c r="CZ10" i="3" s="1"/>
  <c r="CY6" i="3"/>
  <c r="CZ6" i="3" s="1"/>
</calcChain>
</file>

<file path=xl/sharedStrings.xml><?xml version="1.0" encoding="utf-8"?>
<sst xmlns="http://schemas.openxmlformats.org/spreadsheetml/2006/main" count="1643" uniqueCount="327">
  <si>
    <t>std wol</t>
  </si>
  <si>
    <t xml:space="preserve">66 / 1 . </t>
  </si>
  <si>
    <t>Int standards</t>
  </si>
  <si>
    <t>std alm</t>
  </si>
  <si>
    <t xml:space="preserve">65 / 1 . </t>
  </si>
  <si>
    <t>Total</t>
  </si>
  <si>
    <t>NiO</t>
  </si>
  <si>
    <t>MnO</t>
  </si>
  <si>
    <t>Cr2O3</t>
  </si>
  <si>
    <t>TiO2</t>
  </si>
  <si>
    <t>K2O</t>
  </si>
  <si>
    <t>FeO</t>
  </si>
  <si>
    <t>CaO</t>
  </si>
  <si>
    <t>Al2O3</t>
  </si>
  <si>
    <t>Na2O</t>
  </si>
  <si>
    <t>MgO</t>
  </si>
  <si>
    <t>SiO2</t>
  </si>
  <si>
    <t>DataSet/Point</t>
  </si>
  <si>
    <t xml:space="preserve"> </t>
  </si>
  <si>
    <t xml:space="preserve">64 / 1 . </t>
  </si>
  <si>
    <t>1100w-8h</t>
  </si>
  <si>
    <t xml:space="preserve">63 / 1 . </t>
  </si>
  <si>
    <t>Amph</t>
  </si>
  <si>
    <t xml:space="preserve">62 / 1 . </t>
  </si>
  <si>
    <t>Cpx</t>
  </si>
  <si>
    <t xml:space="preserve">61 / 1 . </t>
  </si>
  <si>
    <t xml:space="preserve">60 / 1 . </t>
  </si>
  <si>
    <t xml:space="preserve">59 / 1 . </t>
  </si>
  <si>
    <t xml:space="preserve">58 / 1 . </t>
  </si>
  <si>
    <t xml:space="preserve">57 / 1 . </t>
  </si>
  <si>
    <t xml:space="preserve">56 / 1 . </t>
  </si>
  <si>
    <t xml:space="preserve">55 / 1 . </t>
  </si>
  <si>
    <t xml:space="preserve">54 / 1 . </t>
  </si>
  <si>
    <t xml:space="preserve">53 / 1 . </t>
  </si>
  <si>
    <t xml:space="preserve">52 / 1 . </t>
  </si>
  <si>
    <t xml:space="preserve">51 / 1 . </t>
  </si>
  <si>
    <t xml:space="preserve">50 / 1 . </t>
  </si>
  <si>
    <t xml:space="preserve">49 / 1 . </t>
  </si>
  <si>
    <t xml:space="preserve">48 / 1 . </t>
  </si>
  <si>
    <t xml:space="preserve">47 / 1 . </t>
  </si>
  <si>
    <t xml:space="preserve">46 / 1 . </t>
  </si>
  <si>
    <t>cpx</t>
  </si>
  <si>
    <t xml:space="preserve">45 / 1 . </t>
  </si>
  <si>
    <t xml:space="preserve">44 / 1 . </t>
  </si>
  <si>
    <t xml:space="preserve">43 / 1 . </t>
  </si>
  <si>
    <t xml:space="preserve">42 / 1 . </t>
  </si>
  <si>
    <t xml:space="preserve">41 / 1 . </t>
  </si>
  <si>
    <t xml:space="preserve">40 / 1 . </t>
  </si>
  <si>
    <t xml:space="preserve">39 / 1 . </t>
  </si>
  <si>
    <t xml:space="preserve">38 / 1 . </t>
  </si>
  <si>
    <t xml:space="preserve">37 / 1 . </t>
  </si>
  <si>
    <t xml:space="preserve">36 / 1 . </t>
  </si>
  <si>
    <t xml:space="preserve">35 / 1 . </t>
  </si>
  <si>
    <t xml:space="preserve">34 / 1 . </t>
  </si>
  <si>
    <t xml:space="preserve">33 / 1 . </t>
  </si>
  <si>
    <t xml:space="preserve">32 / 1 . </t>
  </si>
  <si>
    <t xml:space="preserve">31 / 1 . </t>
  </si>
  <si>
    <t xml:space="preserve">30 / 1 . </t>
  </si>
  <si>
    <t xml:space="preserve">29 / 1 . </t>
  </si>
  <si>
    <t xml:space="preserve">28 / 1 . </t>
  </si>
  <si>
    <t xml:space="preserve">27 / 1 . </t>
  </si>
  <si>
    <t xml:space="preserve">26 / 1 . </t>
  </si>
  <si>
    <t xml:space="preserve">25 / 1 . </t>
  </si>
  <si>
    <t xml:space="preserve">24 / 1 . </t>
  </si>
  <si>
    <t xml:space="preserve">23 / 1 . </t>
  </si>
  <si>
    <t xml:space="preserve">22 / 1 . </t>
  </si>
  <si>
    <t xml:space="preserve">21 / 1 . </t>
  </si>
  <si>
    <t xml:space="preserve">20 / 1 . </t>
  </si>
  <si>
    <t xml:space="preserve">19 / 1 . </t>
  </si>
  <si>
    <t xml:space="preserve">18 / 1 . </t>
  </si>
  <si>
    <t xml:space="preserve">17 / 1 . </t>
  </si>
  <si>
    <t xml:space="preserve">16 / 1 . </t>
  </si>
  <si>
    <t xml:space="preserve">15 / 1 . </t>
  </si>
  <si>
    <t xml:space="preserve">14 / 1 . </t>
  </si>
  <si>
    <t xml:space="preserve">13 / 1 . </t>
  </si>
  <si>
    <t xml:space="preserve">12 / 1 . </t>
  </si>
  <si>
    <t xml:space="preserve">11 / 1 . </t>
  </si>
  <si>
    <t xml:space="preserve">10 / 1 . </t>
  </si>
  <si>
    <t xml:space="preserve">9 / 1 . </t>
  </si>
  <si>
    <t xml:space="preserve">8 / 1 . </t>
  </si>
  <si>
    <t xml:space="preserve">7 / 1 . </t>
  </si>
  <si>
    <t xml:space="preserve">6 / 1 . </t>
  </si>
  <si>
    <t xml:space="preserve">5 / 1 . </t>
  </si>
  <si>
    <t xml:space="preserve">4 / 1 . </t>
  </si>
  <si>
    <t xml:space="preserve">3 / 1 . </t>
  </si>
  <si>
    <t xml:space="preserve">2 / 1 . </t>
  </si>
  <si>
    <t xml:space="preserve">1 / 1 . </t>
  </si>
  <si>
    <t>Phase</t>
  </si>
  <si>
    <t>1100w-30min</t>
  </si>
  <si>
    <t>Glass</t>
  </si>
  <si>
    <t>Si+Mg rich</t>
  </si>
  <si>
    <t>bottom/hot</t>
  </si>
  <si>
    <t>centre</t>
  </si>
  <si>
    <t>top/cold</t>
  </si>
  <si>
    <t>Al+Ti rich</t>
  </si>
  <si>
    <t>EnFs</t>
  </si>
  <si>
    <t>DiHd</t>
  </si>
  <si>
    <t>CaTi</t>
  </si>
  <si>
    <t>CaTs</t>
  </si>
  <si>
    <t>∑-Ts</t>
  </si>
  <si>
    <t>Hd</t>
  </si>
  <si>
    <t>Di</t>
  </si>
  <si>
    <t>Fs</t>
  </si>
  <si>
    <t>En</t>
  </si>
  <si>
    <t>Total Endmemembers</t>
  </si>
  <si>
    <t>Ca2Si2O6</t>
  </si>
  <si>
    <t>Mn2Si2O6</t>
  </si>
  <si>
    <t>Fe2Si2O6</t>
  </si>
  <si>
    <t>Mg2Si2O6 (enst)</t>
  </si>
  <si>
    <t>Ca0.5AlSi2O6 (esc)</t>
  </si>
  <si>
    <t>CaAl2SiO6 (CaTs)</t>
  </si>
  <si>
    <t>CaFeAlSiO6</t>
  </si>
  <si>
    <t>CaCrAlSiO6</t>
  </si>
  <si>
    <t>CaTiAl2O6</t>
  </si>
  <si>
    <t>NaAlSi2O6 (jad)</t>
  </si>
  <si>
    <t>NaFeSi2O6 (acm)</t>
  </si>
  <si>
    <t>Mg*number</t>
  </si>
  <si>
    <t>Fe3+/Fe(tot)</t>
  </si>
  <si>
    <t>xMg(Fetot)</t>
  </si>
  <si>
    <t>xMg(Fe2+)</t>
  </si>
  <si>
    <t>Al6</t>
  </si>
  <si>
    <t>Al4</t>
  </si>
  <si>
    <t>Fe2O3</t>
  </si>
  <si>
    <t>K</t>
  </si>
  <si>
    <t>Na</t>
  </si>
  <si>
    <t>Ca</t>
  </si>
  <si>
    <t>Mg</t>
  </si>
  <si>
    <t>Fe2+</t>
  </si>
  <si>
    <t>Fe3+</t>
  </si>
  <si>
    <t>Al</t>
  </si>
  <si>
    <t>Ti</t>
  </si>
  <si>
    <t>Si</t>
  </si>
  <si>
    <t>Fe3+ (Lindsley)</t>
  </si>
  <si>
    <t>Fe</t>
  </si>
  <si>
    <t>OMEGA</t>
  </si>
  <si>
    <t>Endmembers</t>
  </si>
  <si>
    <t>Ratios and Site activities</t>
  </si>
  <si>
    <t>Wt.% Recalculated</t>
  </si>
  <si>
    <t>Cations (according to L&amp;A Fe3+)</t>
  </si>
  <si>
    <t>Cations (all Fe2+)</t>
  </si>
  <si>
    <t>Charges</t>
  </si>
  <si>
    <t>Atoms</t>
  </si>
  <si>
    <t>Raw Clinopyroxene Compositions - in Weight Percent</t>
  </si>
  <si>
    <t>Tmt</t>
  </si>
  <si>
    <t>Populations</t>
  </si>
  <si>
    <t>Ulvospinel</t>
  </si>
  <si>
    <t>Magnetite</t>
  </si>
  <si>
    <t>Mg-Ferrite</t>
  </si>
  <si>
    <t>Ercinite</t>
  </si>
  <si>
    <t>Spinel</t>
  </si>
  <si>
    <t>Comment</t>
  </si>
  <si>
    <t>unclassified</t>
  </si>
  <si>
    <t>cold/top</t>
  </si>
  <si>
    <t>scan01a</t>
  </si>
  <si>
    <t>scan01b</t>
  </si>
  <si>
    <t>scan01c</t>
  </si>
  <si>
    <t>scan02a</t>
  </si>
  <si>
    <t>scan02b</t>
  </si>
  <si>
    <t>scan03</t>
  </si>
  <si>
    <t>scan04</t>
  </si>
  <si>
    <t>scan05</t>
  </si>
  <si>
    <t>scan06</t>
  </si>
  <si>
    <t>scan07a</t>
  </si>
  <si>
    <t>scan07b</t>
  </si>
  <si>
    <t>scan08a</t>
  </si>
  <si>
    <t>scan08b</t>
  </si>
  <si>
    <t>scan09a</t>
  </si>
  <si>
    <t>scan09b</t>
  </si>
  <si>
    <t>scan10</t>
  </si>
  <si>
    <t>scan11</t>
  </si>
  <si>
    <t>scan12</t>
  </si>
  <si>
    <t>scan13</t>
  </si>
  <si>
    <t>scan14</t>
  </si>
  <si>
    <t>scan15</t>
  </si>
  <si>
    <t>scan16</t>
  </si>
  <si>
    <t>sum</t>
  </si>
  <si>
    <t>Bottom/Hot</t>
  </si>
  <si>
    <t>Centre</t>
  </si>
  <si>
    <t>Top/Cool</t>
  </si>
  <si>
    <t>N_MtGrains</t>
  </si>
  <si>
    <t>Nunique_MtGrains_incontact</t>
  </si>
  <si>
    <t>Nunique_MtGrains_anyOR</t>
  </si>
  <si>
    <t>Nunique_MtGrains_OR1and2</t>
  </si>
  <si>
    <t>Nunique_MtGrains_id3</t>
  </si>
  <si>
    <t>Nunique_MtGrains_OR1</t>
  </si>
  <si>
    <t>Nunique_MtGrains_OR2</t>
  </si>
  <si>
    <t>frac_mt_incontact</t>
  </si>
  <si>
    <t>frac_incontact_mt_anyOR</t>
  </si>
  <si>
    <t>frac_incontact_mt_OR1</t>
  </si>
  <si>
    <t>frac_incontact_mt_OR2</t>
  </si>
  <si>
    <t>GBLength_Di_Mt</t>
  </si>
  <si>
    <t>GBLength_Mt</t>
  </si>
  <si>
    <t>GBLength_Di</t>
  </si>
  <si>
    <t>GBLength_OR1</t>
  </si>
  <si>
    <t>GBLength_OR2</t>
  </si>
  <si>
    <t>GBLength_id3</t>
  </si>
  <si>
    <t>GBLength_anyOR</t>
  </si>
  <si>
    <t>Lfrac_mt_incontact</t>
  </si>
  <si>
    <t>Lfrac_di_incontact</t>
  </si>
  <si>
    <t>scan01</t>
  </si>
  <si>
    <t>scan02</t>
  </si>
  <si>
    <t>scan07</t>
  </si>
  <si>
    <t>scan08</t>
  </si>
  <si>
    <t>scan09</t>
  </si>
  <si>
    <t>Top/cold</t>
  </si>
  <si>
    <t>Sample/position in sample</t>
  </si>
  <si>
    <t>Tmt population 1 CORs statistics</t>
  </si>
  <si>
    <t>Tot-pop1</t>
  </si>
  <si>
    <t>Tmt population 2 CORs statistics</t>
  </si>
  <si>
    <t>Tot-pop2</t>
  </si>
  <si>
    <t>Tot-pop3</t>
  </si>
  <si>
    <t>Tmt population 3 CORs statistics</t>
  </si>
  <si>
    <t>600-1-POP1</t>
  </si>
  <si>
    <t>600-2-POP1</t>
  </si>
  <si>
    <t>600-3-POP1</t>
  </si>
  <si>
    <t>600-4-POP1</t>
  </si>
  <si>
    <t>theo</t>
  </si>
  <si>
    <t>trans</t>
  </si>
  <si>
    <t>iso</t>
  </si>
  <si>
    <t>600-1-POP2</t>
  </si>
  <si>
    <t>600-2-POP2</t>
  </si>
  <si>
    <t>600-3-POP2</t>
  </si>
  <si>
    <t>600-4-POP2</t>
  </si>
  <si>
    <t>600-1-POP3</t>
  </si>
  <si>
    <t>600-3-POP3</t>
  </si>
  <si>
    <t>500-1-POP1</t>
  </si>
  <si>
    <t>500-2-POP1</t>
  </si>
  <si>
    <t>500-3-POP1</t>
  </si>
  <si>
    <t>500-1-POP2</t>
  </si>
  <si>
    <t>500-2-POP2</t>
  </si>
  <si>
    <t>500-3-POP2</t>
  </si>
  <si>
    <t xml:space="preserve">Cpx </t>
  </si>
  <si>
    <t>Using same formula used in Colle et al., 2023</t>
  </si>
  <si>
    <r>
      <t>BLF</t>
    </r>
    <r>
      <rPr>
        <b/>
        <vertAlign val="subscript"/>
        <sz val="11"/>
        <color rgb="FFFF0000"/>
        <rFont val="Calibri"/>
        <family val="2"/>
        <scheme val="minor"/>
      </rPr>
      <t>COR1</t>
    </r>
  </si>
  <si>
    <r>
      <t>BLF</t>
    </r>
    <r>
      <rPr>
        <b/>
        <vertAlign val="subscript"/>
        <sz val="11"/>
        <color rgb="FF0000FF"/>
        <rFont val="Calibri"/>
        <family val="2"/>
        <scheme val="minor"/>
      </rPr>
      <t>COR2</t>
    </r>
  </si>
  <si>
    <r>
      <t>BLF</t>
    </r>
    <r>
      <rPr>
        <b/>
        <vertAlign val="subscript"/>
        <sz val="11"/>
        <rFont val="Calibri"/>
        <family val="2"/>
        <scheme val="minor"/>
      </rPr>
      <t>tot</t>
    </r>
  </si>
  <si>
    <r>
      <t>BLF</t>
    </r>
    <r>
      <rPr>
        <b/>
        <vertAlign val="subscript"/>
        <sz val="11"/>
        <color theme="1"/>
        <rFont val="Calibri"/>
        <family val="2"/>
        <scheme val="minor"/>
      </rPr>
      <t>noCORs</t>
    </r>
  </si>
  <si>
    <r>
      <t>BLF</t>
    </r>
    <r>
      <rPr>
        <b/>
        <vertAlign val="subscript"/>
        <sz val="11"/>
        <color theme="1"/>
        <rFont val="Calibri"/>
        <family val="2"/>
        <scheme val="minor"/>
      </rPr>
      <t>anyCOR</t>
    </r>
  </si>
  <si>
    <t>Ulvo-Qandilite-series</t>
  </si>
  <si>
    <t>Qandilite</t>
  </si>
  <si>
    <t>Spinel mol %</t>
  </si>
  <si>
    <t>Ercinite mol%</t>
  </si>
  <si>
    <t>Mg-Ferrite mol%</t>
  </si>
  <si>
    <t>Magnetite mol%</t>
  </si>
  <si>
    <t>Qandilite mol%</t>
  </si>
  <si>
    <t>Ulvospinel mol%</t>
  </si>
  <si>
    <t>Ulvo-Qandilite-series mol%</t>
  </si>
  <si>
    <r>
      <t>BLF</t>
    </r>
    <r>
      <rPr>
        <b/>
        <vertAlign val="subscript"/>
        <sz val="11"/>
        <color rgb="FF7030A0"/>
        <rFont val="Calibri"/>
        <family val="2"/>
        <scheme val="minor"/>
      </rPr>
      <t>nearCOR</t>
    </r>
  </si>
  <si>
    <r>
      <t>Area EBSD Map um</t>
    </r>
    <r>
      <rPr>
        <vertAlign val="superscript"/>
        <sz val="11"/>
        <color theme="1"/>
        <rFont val="Calibri"/>
        <family val="2"/>
        <scheme val="minor"/>
      </rPr>
      <t>2</t>
    </r>
  </si>
  <si>
    <t>r [µm]</t>
  </si>
  <si>
    <t>Number of Tmt in contact with a Cpx and showing any COR</t>
  </si>
  <si>
    <t>Number of Tmt in contact with a Cpx</t>
  </si>
  <si>
    <t>Number of Tmt</t>
  </si>
  <si>
    <t>CORs</t>
  </si>
  <si>
    <t>Crystallographic Orientation Relationships</t>
  </si>
  <si>
    <t xml:space="preserve">Number of Tmt in contact with a Cpx and shearing specific COR 1 or 2 </t>
  </si>
  <si>
    <t>Number of Tmt in contact with a Cpx and shearing a COR near 1 and/or 2</t>
  </si>
  <si>
    <t>Number of Tmt in contact with a Cpx and shearing specific COR 1</t>
  </si>
  <si>
    <t>Number of Tmt in contact with a Cpx and shearing specific COR 2</t>
  </si>
  <si>
    <t>Fraction of Tmt in contact to Cpx compared to the total of Tmt crystals</t>
  </si>
  <si>
    <t>Fraction of Tmt in contact to Cpx compared to the total of Tmt crystals shearing any COR with the Cpx in contact</t>
  </si>
  <si>
    <t>Fraction of Tmt in contact to Cpx compared to the total of Tmt crystals shearing  COR 1 with the Cpx in contact</t>
  </si>
  <si>
    <t>Fraction of Tmt in contact to Cpx compared to the total of Tmt crystals shearing  COR 2 with the Cpx in contact</t>
  </si>
  <si>
    <t>Total grain boundary lenght shared between Cpx and Tmt</t>
  </si>
  <si>
    <t>Total Tmt grain boundary lenght</t>
  </si>
  <si>
    <t>Total Cpx grain boundary lenght</t>
  </si>
  <si>
    <t>Total grain boundary lenght shared between Cpx and Tmt characterized by COR1</t>
  </si>
  <si>
    <t>Total grain boundary lenght shared between Cpx and Tmt characterized by COR2</t>
  </si>
  <si>
    <t>Total grain boundary lenght shared between Cpx and Tmt characterized by an COR near 1 and/or 2</t>
  </si>
  <si>
    <t>Total grain boundary lenght shared between Cpx and Tmt characterized by any CORs</t>
  </si>
  <si>
    <t>Boundary lenght fraction of Tmt in contact with a Cpx</t>
  </si>
  <si>
    <t>Boundary lenght fraction of Cpx in contact with a Tmt</t>
  </si>
  <si>
    <t>Grain Boundary lenght fraction shared between Tmt and Cpx and characterized by any COR</t>
  </si>
  <si>
    <t>Grain Boundary lenght fraction shared between Tmt and Cpx and characterized by COR1</t>
  </si>
  <si>
    <t>Grain Boundary lenght fraction shared between Tmt and Cpx and characterized by COR2</t>
  </si>
  <si>
    <t>Grain Boundary lenght fraction shared between Tmt and Cpx and characterized a COR near COR1 and/or 2</t>
  </si>
  <si>
    <t>Grain Boundary lenght fraction shared between Tmt and Cpx and characterized by no COR</t>
  </si>
  <si>
    <t>Total of Grain Boundary lenght fraction shared between Tmt and Cpx</t>
  </si>
  <si>
    <t>EBSD result</t>
  </si>
  <si>
    <t>Parameters Formulas</t>
  </si>
  <si>
    <t>Legenda for the parameters formulas</t>
  </si>
  <si>
    <t>2/1</t>
  </si>
  <si>
    <t>3/2</t>
  </si>
  <si>
    <t>7/3</t>
  </si>
  <si>
    <t>6/3</t>
  </si>
  <si>
    <t>12/13</t>
  </si>
  <si>
    <t>12/14</t>
  </si>
  <si>
    <t>18/12</t>
  </si>
  <si>
    <t>15/12</t>
  </si>
  <si>
    <t>16/12</t>
  </si>
  <si>
    <t>17/12</t>
  </si>
  <si>
    <t>(12-18)/12</t>
  </si>
  <si>
    <r>
      <t>BLF</t>
    </r>
    <r>
      <rPr>
        <vertAlign val="subscript"/>
        <sz val="11"/>
        <color theme="1"/>
        <rFont val="Calibri"/>
        <family val="2"/>
        <scheme val="minor"/>
      </rPr>
      <t>noCORs</t>
    </r>
  </si>
  <si>
    <r>
      <t>BLF</t>
    </r>
    <r>
      <rPr>
        <vertAlign val="subscript"/>
        <sz val="11"/>
        <rFont val="Calibri"/>
        <family val="2"/>
        <scheme val="minor"/>
      </rPr>
      <t>tot</t>
    </r>
  </si>
  <si>
    <t>22+23+24+25</t>
  </si>
  <si>
    <t>GBLength_Di_Mt [µm]</t>
  </si>
  <si>
    <t>GBLength_Mt [µm]</t>
  </si>
  <si>
    <t>GBLength_Di [µm]</t>
  </si>
  <si>
    <t>GBLength_OR1 [µm]</t>
  </si>
  <si>
    <t>GBLength_OR2 [µm]</t>
  </si>
  <si>
    <t>GBLength_id3 [µm]</t>
  </si>
  <si>
    <t>GBLength_anyOR [µm]</t>
  </si>
  <si>
    <t>Sample 1150w-30min Population2</t>
  </si>
  <si>
    <t>Sample 1100w-8h Tmt Population1</t>
  </si>
  <si>
    <t>Sample 1150w-30min Tmt Population1</t>
  </si>
  <si>
    <t>Sample 1100w-8h Tmt Population2</t>
  </si>
  <si>
    <t>Sample 1100w-8h Tmt Population3</t>
  </si>
  <si>
    <t>Sample name</t>
  </si>
  <si>
    <t>Spl</t>
  </si>
  <si>
    <t>Cpx Sector analyzed</t>
  </si>
  <si>
    <t>Cpx composition calculted according to Lindsley&amp;Anderson (1982)</t>
  </si>
  <si>
    <t>NaO</t>
  </si>
  <si>
    <t>Region in the sample</t>
  </si>
  <si>
    <t>Raw microprobe single spot analyses on Glass, Cpx, Tmt, Amph and Spl of sample 1100w-30min and 1100w-8h</t>
  </si>
  <si>
    <t>Raw analyses and recalculated endmembers using EndMemberGenerator (EMG 8.0[Ferracutti et al., 2015])</t>
  </si>
  <si>
    <t>EBSD parameters Legenda</t>
  </si>
  <si>
    <t>Raw results of all the EBSD maps acquired in samples 1100w-30min and 1100w-8h</t>
  </si>
  <si>
    <t>EBSD results sorted by Tmt populations in samples 1100w-30min and 1100w-8h</t>
  </si>
  <si>
    <t>pcf function calculated using translation ("trans") and Ripley isotropic edge correction ("iso") for the different Tmt populations in sample 1150w-30min</t>
  </si>
  <si>
    <r>
      <t>VOI in hot (</t>
    </r>
    <r>
      <rPr>
        <sz val="11"/>
        <color theme="1"/>
        <rFont val="Calibri"/>
        <family val="2"/>
      </rPr>
      <t>∆T≈10°</t>
    </r>
    <r>
      <rPr>
        <sz val="11"/>
        <color theme="1"/>
        <rFont val="Calibri"/>
        <family val="2"/>
        <scheme val="minor"/>
      </rPr>
      <t>) portion of the sample</t>
    </r>
  </si>
  <si>
    <r>
      <t>VOI in the central (</t>
    </r>
    <r>
      <rPr>
        <sz val="11"/>
        <color theme="1"/>
        <rFont val="Calibri"/>
        <family val="2"/>
      </rPr>
      <t>∆T≈30°</t>
    </r>
    <r>
      <rPr>
        <sz val="11"/>
        <color theme="1"/>
        <rFont val="Calibri"/>
        <family val="2"/>
        <scheme val="minor"/>
      </rPr>
      <t>) portion of the sample</t>
    </r>
  </si>
  <si>
    <r>
      <t>VOI in hoter (</t>
    </r>
    <r>
      <rPr>
        <sz val="11"/>
        <color theme="1"/>
        <rFont val="Calibri"/>
        <family val="2"/>
      </rPr>
      <t>∆T≈60°</t>
    </r>
    <r>
      <rPr>
        <sz val="11"/>
        <color theme="1"/>
        <rFont val="Calibri"/>
        <family val="2"/>
        <scheme val="minor"/>
      </rPr>
      <t>) portion of the sample</t>
    </r>
  </si>
  <si>
    <r>
      <t>VOI in the hot-central (</t>
    </r>
    <r>
      <rPr>
        <sz val="11"/>
        <color theme="1"/>
        <rFont val="Calibri"/>
        <family val="2"/>
      </rPr>
      <t>∆T≈70°</t>
    </r>
    <r>
      <rPr>
        <sz val="11"/>
        <color theme="1"/>
        <rFont val="Calibri"/>
        <family val="2"/>
        <scheme val="minor"/>
      </rPr>
      <t>) portion of the sample</t>
    </r>
  </si>
  <si>
    <r>
      <t>VOI in the colder-central (</t>
    </r>
    <r>
      <rPr>
        <sz val="11"/>
        <color theme="1"/>
        <rFont val="Calibri"/>
        <family val="2"/>
      </rPr>
      <t>∆T≈90°</t>
    </r>
    <r>
      <rPr>
        <sz val="11"/>
        <color theme="1"/>
        <rFont val="Calibri"/>
        <family val="2"/>
        <scheme val="minor"/>
      </rPr>
      <t>) portion of the sample</t>
    </r>
  </si>
  <si>
    <r>
      <t>VOI in the colder (</t>
    </r>
    <r>
      <rPr>
        <sz val="11"/>
        <color theme="1"/>
        <rFont val="Calibri"/>
        <family val="2"/>
      </rPr>
      <t>∆T≈60°</t>
    </r>
    <r>
      <rPr>
        <sz val="11"/>
        <color theme="1"/>
        <rFont val="Calibri"/>
        <family val="2"/>
        <scheme val="minor"/>
      </rPr>
      <t>) portion of the sample</t>
    </r>
  </si>
  <si>
    <t>pcf function calculated using translation ("trans") and Ripley isotropic edge correction ("iso") for the different Tmt populations in sample 1100w-80min</t>
  </si>
  <si>
    <r>
      <t>VOI in the colder (</t>
    </r>
    <r>
      <rPr>
        <sz val="11"/>
        <color theme="1"/>
        <rFont val="Calibri"/>
        <family val="2"/>
      </rPr>
      <t>∆T≈100°</t>
    </r>
    <r>
      <rPr>
        <sz val="11"/>
        <color theme="1"/>
        <rFont val="Calibri"/>
        <family val="2"/>
        <scheme val="minor"/>
      </rPr>
      <t>) portion of the sample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</si>
</sst>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vertAlign val="subscript"/>
      <sz val="11"/>
      <color rgb="FFFF0000"/>
      <name val="Calibri"/>
      <family val="2"/>
      <scheme val="minor"/>
    </font>
    <font>
      <b/>
      <vertAlign val="subscript"/>
      <sz val="11"/>
      <color rgb="FF0000FF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7">
    <xf numFmtId="0" fontId="0" fillId="0" borderId="0" xfId="0"/>
    <xf numFmtId="0" fontId="2" fillId="0" borderId="0" xfId="1" applyNumberFormat="1" applyAlignment="1">
      <alignment horizontal="center" vertical="center"/>
    </xf>
    <xf numFmtId="0" fontId="0" fillId="0" borderId="0" xfId="0" applyAlignment="1">
      <alignment vertical="center"/>
    </xf>
    <xf numFmtId="22" fontId="2" fillId="0" borderId="0" xfId="1" applyNumberFormat="1" applyAlignment="1">
      <alignment horizontal="center"/>
    </xf>
    <xf numFmtId="0" fontId="2" fillId="0" borderId="0" xfId="1" applyNumberForma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ill="1" applyBorder="1"/>
    <xf numFmtId="0" fontId="6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/>
    <xf numFmtId="49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21" fillId="0" borderId="0" xfId="0" applyFont="1" applyFill="1"/>
    <xf numFmtId="164" fontId="7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/>
    <xf numFmtId="0" fontId="0" fillId="0" borderId="2" xfId="0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49" fontId="0" fillId="0" borderId="0" xfId="0" applyNumberForma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/>
    </xf>
    <xf numFmtId="49" fontId="0" fillId="0" borderId="0" xfId="0" applyNumberFormat="1"/>
    <xf numFmtId="49" fontId="23" fillId="0" borderId="0" xfId="0" applyNumberFormat="1" applyFont="1"/>
    <xf numFmtId="2" fontId="3" fillId="0" borderId="5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0" xfId="0" applyNumberFormat="1" applyAlignment="1">
      <alignment vertical="center"/>
    </xf>
    <xf numFmtId="2" fontId="1" fillId="0" borderId="0" xfId="0" applyNumberFormat="1" applyFont="1" applyAlignment="1">
      <alignment vertical="center"/>
    </xf>
    <xf numFmtId="2" fontId="0" fillId="0" borderId="0" xfId="0" applyNumberForma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/>
    <xf numFmtId="2" fontId="1" fillId="0" borderId="0" xfId="0" applyNumberFormat="1" applyFont="1"/>
  </cellXfs>
  <cellStyles count="2">
    <cellStyle name="Normal" xfId="0" builtinId="0"/>
    <cellStyle name="Normal 2" xfId="1" xr:uid="{0AABAFBD-7AAF-44B5-A0DB-7CC79ACD73CB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Titanomagnetites!$S$16:$S$21</c:f>
              <c:numCache>
                <c:formatCode>General</c:formatCode>
                <c:ptCount val="6"/>
                <c:pt idx="0">
                  <c:v>8.7999999999999995E-2</c:v>
                </c:pt>
                <c:pt idx="1">
                  <c:v>7.5999999999999998E-2</c:v>
                </c:pt>
                <c:pt idx="2">
                  <c:v>8.6999999999999994E-2</c:v>
                </c:pt>
                <c:pt idx="3">
                  <c:v>0.09</c:v>
                </c:pt>
                <c:pt idx="4">
                  <c:v>0.09</c:v>
                </c:pt>
                <c:pt idx="5">
                  <c:v>8.8999999999999996E-2</c:v>
                </c:pt>
              </c:numCache>
            </c:numRef>
          </c:xVal>
          <c:yVal>
            <c:numRef>
              <c:f>Titanomagnetites!#REF!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9E2-4397-9692-F7E5DE675246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Titanomagnetites!$S$22:$S$24</c:f>
              <c:numCache>
                <c:formatCode>General</c:formatCode>
                <c:ptCount val="3"/>
                <c:pt idx="0">
                  <c:v>9.2999999999999999E-2</c:v>
                </c:pt>
                <c:pt idx="1">
                  <c:v>8.7999999999999995E-2</c:v>
                </c:pt>
                <c:pt idx="2">
                  <c:v>9.7000000000000003E-2</c:v>
                </c:pt>
              </c:numCache>
            </c:numRef>
          </c:xVal>
          <c:yVal>
            <c:numRef>
              <c:f>Titanomagnetites!#REF!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9E2-4397-9692-F7E5DE675246}"/>
            </c:ext>
          </c:extLst>
        </c:ser>
        <c:ser>
          <c:idx val="2"/>
          <c:order val="2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Titanomagnetites!$S$25:$S$32</c:f>
              <c:numCache>
                <c:formatCode>General</c:formatCode>
                <c:ptCount val="8"/>
                <c:pt idx="0">
                  <c:v>7.2999999999999995E-2</c:v>
                </c:pt>
                <c:pt idx="1">
                  <c:v>9.9000000000000005E-2</c:v>
                </c:pt>
                <c:pt idx="2">
                  <c:v>9.6000000000000002E-2</c:v>
                </c:pt>
                <c:pt idx="3">
                  <c:v>9.4E-2</c:v>
                </c:pt>
                <c:pt idx="4">
                  <c:v>6.9000000000000006E-2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9.0999999999999998E-2</c:v>
                </c:pt>
              </c:numCache>
            </c:numRef>
          </c:xVal>
          <c:yVal>
            <c:numRef>
              <c:f>Titanomagnetites!#REF!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9E2-4397-9692-F7E5DE675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4335551"/>
        <c:axId val="1259629391"/>
      </c:scatterChart>
      <c:valAx>
        <c:axId val="11043355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59629391"/>
        <c:crosses val="autoZero"/>
        <c:crossBetween val="midCat"/>
      </c:valAx>
      <c:valAx>
        <c:axId val="1259629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335551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95250</xdr:rowOff>
    </xdr:from>
    <xdr:to>
      <xdr:col>15</xdr:col>
      <xdr:colOff>542926</xdr:colOff>
      <xdr:row>34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5478A4-1239-4CFA-B3FA-CF16117A3DFB}"/>
            </a:ext>
          </a:extLst>
        </xdr:cNvPr>
        <xdr:cNvSpPr txBox="1"/>
      </xdr:nvSpPr>
      <xdr:spPr>
        <a:xfrm>
          <a:off x="180976" y="95250"/>
          <a:ext cx="9505950" cy="6400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Identifying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crystal nucleation mechanisms in a synthetic trachybasalt: a multimodal approach </a:t>
          </a:r>
          <a:endParaRPr lang="de-AT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Stefano Peres</a:t>
          </a:r>
          <a:r>
            <a:rPr lang="it-IT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Thomas A. Griffiths</a:t>
          </a:r>
          <a:r>
            <a:rPr lang="it-IT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Fabio Colle</a:t>
          </a:r>
          <a:r>
            <a:rPr lang="it-IT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Stefano Iannini Lelarge</a:t>
          </a:r>
          <a:r>
            <a:rPr lang="it-IT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Matteo Masotta</a:t>
          </a:r>
          <a:r>
            <a:rPr lang="it-IT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3,4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Alessio Pontesilli</a:t>
          </a:r>
          <a:r>
            <a:rPr lang="it-IT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Lucia Mancini</a:t>
          </a:r>
          <a:r>
            <a:rPr lang="it-IT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Rainer Abart</a:t>
          </a:r>
          <a:r>
            <a:rPr lang="it-IT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Authors, affiliations and ORCID: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Stefano Peres, Corresponding author</a:t>
          </a:r>
          <a:b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Department of Lithospheric Research, University of Vienna, (Josef-Holaubek-Platz 2 (UZA II),1090 Wien, Austria)</a:t>
          </a:r>
          <a:b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stefano.peres@univie.ac.at</a:t>
          </a:r>
          <a:br>
            <a:rPr lang="en-GB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ORCID: 0000-0002-4851-9421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Thomas A. Griffiths</a:t>
          </a:r>
          <a:b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Department of Lithospheric Research, University of Vienna, (Josef-Holaubek-Platz 2 (UZA II),1090 Wien, Austria)</a:t>
          </a:r>
          <a:br>
            <a:rPr lang="en-GB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ORCID: 0000-0003-4801-6776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Fabio Colle</a:t>
          </a:r>
          <a:br>
            <a:rPr lang="it-IT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Dipartimento di Scienze Chimiche, della Vita e della Sostenibilità Ambientale, Università di Parma, Campus Universitario (Parco Area delle Scienze157A, 43124, Parma, Italy)</a:t>
          </a:r>
          <a:br>
            <a:rPr lang="it-IT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ORCID: 0000-0001-5625-9511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Stefano</a:t>
          </a:r>
          <a:r>
            <a:rPr lang="it-IT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Iannini Lelarge</a:t>
          </a:r>
          <a:b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Dipartimento di Scienze della Terra, University of Pisa (Via Santa Maria 53, 56126 Pisa, Italy)</a:t>
          </a:r>
          <a:br>
            <a:rPr lang="it-IT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ORCID: 0000-0002-8686-2933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Matteo Masotta</a:t>
          </a:r>
          <a:b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Dipartimento di Scienze della Terra, University of Pisa (Via Santa Maria 53, 56126 Pisa, Italy)</a:t>
          </a:r>
          <a:b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CISUP, Centro per l’Integrazione della Strumentazione Universita’ di Pisa, (Lungarno Pacinotti 43, 56125 Pisa, Italy)</a:t>
          </a:r>
          <a:br>
            <a:rPr lang="it-IT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ORCID: 0000-0003-2463-8116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Alessio Pontesilli</a:t>
          </a:r>
          <a:b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Instituto Nazionale di Geofisica e Vulcanologia, (Via di Vigna Murata 605, 00143 Roma, Italy)</a:t>
          </a:r>
          <a:br>
            <a:rPr lang="it-IT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ORCID: 0000-0003-3409-9531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Lucia Mancini</a:t>
          </a:r>
          <a:b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ZAG - Slovenian National Building and Civil Engineering Institute (Dimičeva ulica 12, 1000 Ljubljana, Slovenia)</a:t>
          </a:r>
          <a:br>
            <a:rPr lang="en-GB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ORCID:0000-0003-2416-3464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Rainer Abart</a:t>
          </a:r>
          <a:b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Department of Lithospheric Research, University of Vienna, (Josef-Holaubek-Platz 2 (UZA II),1090 Wien, Austria)</a:t>
          </a:r>
          <a:br>
            <a:rPr lang="en-GB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ORCID: 0000-0001-9562-450X</a:t>
          </a:r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A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295275</xdr:colOff>
      <xdr:row>55</xdr:row>
      <xdr:rowOff>123825</xdr:rowOff>
    </xdr:from>
    <xdr:to>
      <xdr:col>36</xdr:col>
      <xdr:colOff>133350</xdr:colOff>
      <xdr:row>70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ED1BDD-BF5F-438E-BCE3-909F961E3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B2DC-9925-489F-AF46-0DA179F10CB6}">
  <dimension ref="A1"/>
  <sheetViews>
    <sheetView workbookViewId="0">
      <selection activeCell="U23" sqref="U2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877B-1571-4008-9195-93CE06DB233B}">
  <dimension ref="A1:V119"/>
  <sheetViews>
    <sheetView workbookViewId="0">
      <selection activeCell="I6" sqref="I6"/>
    </sheetView>
  </sheetViews>
  <sheetFormatPr defaultRowHeight="15" x14ac:dyDescent="0.25"/>
  <cols>
    <col min="1" max="1" width="13.140625" bestFit="1" customWidth="1"/>
    <col min="2" max="2" width="13.5703125" bestFit="1" customWidth="1"/>
  </cols>
  <sheetData>
    <row r="1" spans="1:15" x14ac:dyDescent="0.25">
      <c r="A1" s="2" t="s">
        <v>313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307</v>
      </c>
      <c r="B3" s="5" t="s">
        <v>17</v>
      </c>
      <c r="C3" s="5" t="s">
        <v>87</v>
      </c>
      <c r="D3" s="5" t="s">
        <v>16</v>
      </c>
      <c r="E3" s="5" t="s">
        <v>15</v>
      </c>
      <c r="F3" s="5" t="s">
        <v>14</v>
      </c>
      <c r="G3" s="5" t="s">
        <v>13</v>
      </c>
      <c r="H3" s="5" t="s">
        <v>12</v>
      </c>
      <c r="I3" s="5" t="s">
        <v>11</v>
      </c>
      <c r="J3" s="5" t="s">
        <v>10</v>
      </c>
      <c r="K3" s="5" t="s">
        <v>9</v>
      </c>
      <c r="L3" s="5" t="s">
        <v>5</v>
      </c>
      <c r="M3" s="2"/>
      <c r="N3" s="2"/>
      <c r="O3" s="2"/>
    </row>
    <row r="4" spans="1:15" x14ac:dyDescent="0.25">
      <c r="A4" s="2" t="s">
        <v>88</v>
      </c>
      <c r="B4" s="2" t="s">
        <v>74</v>
      </c>
      <c r="C4" s="2" t="s">
        <v>89</v>
      </c>
      <c r="D4" s="139">
        <v>54.032800000000002</v>
      </c>
      <c r="E4" s="139">
        <v>2.4285000000000001</v>
      </c>
      <c r="F4" s="139">
        <v>4.5484</v>
      </c>
      <c r="G4" s="139">
        <v>20.081299999999999</v>
      </c>
      <c r="H4" s="139">
        <v>5.8676000000000004</v>
      </c>
      <c r="I4" s="139">
        <v>4.0270000000000001</v>
      </c>
      <c r="J4" s="139">
        <v>2.4422999999999999</v>
      </c>
      <c r="K4" s="139">
        <v>0.82669999999999999</v>
      </c>
      <c r="L4" s="139">
        <v>94.254600000000011</v>
      </c>
      <c r="M4" s="2"/>
      <c r="N4" s="2"/>
      <c r="O4" s="2"/>
    </row>
    <row r="5" spans="1:15" x14ac:dyDescent="0.25">
      <c r="A5" s="2" t="s">
        <v>88</v>
      </c>
      <c r="B5" s="2" t="s">
        <v>73</v>
      </c>
      <c r="C5" s="2" t="s">
        <v>89</v>
      </c>
      <c r="D5" s="139">
        <v>54.373199999999997</v>
      </c>
      <c r="E5" s="139">
        <v>2.4192999999999998</v>
      </c>
      <c r="F5" s="139">
        <v>4.7141999999999999</v>
      </c>
      <c r="G5" s="139">
        <v>20.0426</v>
      </c>
      <c r="H5" s="139">
        <v>5.9848999999999997</v>
      </c>
      <c r="I5" s="139">
        <v>4.0034000000000001</v>
      </c>
      <c r="J5" s="139">
        <v>2.6013999999999999</v>
      </c>
      <c r="K5" s="139">
        <v>0.85640000000000005</v>
      </c>
      <c r="L5" s="139">
        <v>94.995399999999975</v>
      </c>
      <c r="M5" s="2"/>
      <c r="N5" s="2"/>
      <c r="O5" s="2"/>
    </row>
    <row r="6" spans="1:15" x14ac:dyDescent="0.25">
      <c r="A6" s="2" t="s">
        <v>88</v>
      </c>
      <c r="B6" s="2" t="s">
        <v>72</v>
      </c>
      <c r="C6" s="2" t="s">
        <v>89</v>
      </c>
      <c r="D6" s="139">
        <v>54.772399999999998</v>
      </c>
      <c r="E6" s="139">
        <v>2.2667999999999999</v>
      </c>
      <c r="F6" s="139">
        <v>4.6877000000000004</v>
      </c>
      <c r="G6" s="139">
        <v>20.072099999999999</v>
      </c>
      <c r="H6" s="139">
        <v>5.9531000000000001</v>
      </c>
      <c r="I6" s="139">
        <v>3.7822</v>
      </c>
      <c r="J6" s="139">
        <v>2.4439000000000002</v>
      </c>
      <c r="K6" s="139">
        <v>0.8609</v>
      </c>
      <c r="L6" s="139">
        <v>94.839100000000002</v>
      </c>
      <c r="M6" s="2"/>
      <c r="N6" s="2"/>
      <c r="O6" s="2"/>
    </row>
    <row r="7" spans="1:15" x14ac:dyDescent="0.25">
      <c r="A7" s="2" t="s">
        <v>88</v>
      </c>
      <c r="B7" s="2" t="s">
        <v>71</v>
      </c>
      <c r="C7" s="2" t="s">
        <v>89</v>
      </c>
      <c r="D7" s="139">
        <v>54.225099999999998</v>
      </c>
      <c r="E7" s="139">
        <v>2.4085999999999999</v>
      </c>
      <c r="F7" s="139">
        <v>4.7084999999999999</v>
      </c>
      <c r="G7" s="139">
        <v>20.061199999999999</v>
      </c>
      <c r="H7" s="139">
        <v>6.2130999999999998</v>
      </c>
      <c r="I7" s="139">
        <v>3.8971</v>
      </c>
      <c r="J7" s="139">
        <v>2.4428000000000001</v>
      </c>
      <c r="K7" s="139">
        <v>0.89539999999999997</v>
      </c>
      <c r="L7" s="139">
        <v>94.851799999999997</v>
      </c>
      <c r="M7" s="2"/>
      <c r="N7" s="2"/>
      <c r="O7" s="2"/>
    </row>
    <row r="8" spans="1:15" x14ac:dyDescent="0.25">
      <c r="A8" s="2" t="s">
        <v>88</v>
      </c>
      <c r="B8" s="2" t="s">
        <v>70</v>
      </c>
      <c r="C8" s="2" t="s">
        <v>89</v>
      </c>
      <c r="D8" s="139">
        <v>54.346600000000002</v>
      </c>
      <c r="E8" s="139">
        <v>2.1711999999999998</v>
      </c>
      <c r="F8" s="139">
        <v>4.5138999999999996</v>
      </c>
      <c r="G8" s="139">
        <v>20.129799999999999</v>
      </c>
      <c r="H8" s="139">
        <v>6.2878999999999996</v>
      </c>
      <c r="I8" s="139">
        <v>3.8631000000000002</v>
      </c>
      <c r="J8" s="139">
        <v>2.3264</v>
      </c>
      <c r="K8" s="139">
        <v>0.88029999999999997</v>
      </c>
      <c r="L8" s="139">
        <v>94.519200000000012</v>
      </c>
      <c r="M8" s="2"/>
      <c r="N8" s="2"/>
      <c r="O8" s="2"/>
    </row>
    <row r="9" spans="1:15" x14ac:dyDescent="0.25">
      <c r="A9" s="2" t="s">
        <v>88</v>
      </c>
      <c r="B9" s="2" t="s">
        <v>59</v>
      </c>
      <c r="C9" s="2" t="s">
        <v>22</v>
      </c>
      <c r="D9" s="139">
        <v>39.910499999999999</v>
      </c>
      <c r="E9" s="139">
        <v>15.2315</v>
      </c>
      <c r="F9" s="139">
        <v>2.5103</v>
      </c>
      <c r="G9" s="139">
        <v>12.8</v>
      </c>
      <c r="H9" s="139">
        <v>11.112399999999999</v>
      </c>
      <c r="I9" s="139">
        <v>10.1715</v>
      </c>
      <c r="J9" s="139">
        <v>0.7329</v>
      </c>
      <c r="K9" s="139">
        <v>2.8147000000000002</v>
      </c>
      <c r="L9" s="139">
        <v>95.283799999999985</v>
      </c>
      <c r="M9" s="2"/>
      <c r="N9" s="2"/>
      <c r="O9" s="2"/>
    </row>
    <row r="10" spans="1:15" x14ac:dyDescent="0.25">
      <c r="A10" s="2" t="s">
        <v>88</v>
      </c>
      <c r="B10" s="2" t="s">
        <v>55</v>
      </c>
      <c r="C10" s="2" t="s">
        <v>22</v>
      </c>
      <c r="D10" s="139">
        <v>39.945799999999998</v>
      </c>
      <c r="E10" s="139">
        <v>16.1401</v>
      </c>
      <c r="F10" s="139">
        <v>2.5943999999999998</v>
      </c>
      <c r="G10" s="139">
        <v>13.492000000000001</v>
      </c>
      <c r="H10" s="139">
        <v>11.053800000000001</v>
      </c>
      <c r="I10" s="139">
        <v>8.61</v>
      </c>
      <c r="J10" s="139">
        <v>0.71760000000000002</v>
      </c>
      <c r="K10" s="139">
        <v>2.8708999999999998</v>
      </c>
      <c r="L10" s="139">
        <v>95.424599999999998</v>
      </c>
      <c r="M10" s="2"/>
      <c r="N10" s="2"/>
      <c r="O10" s="2"/>
    </row>
    <row r="11" spans="1:15" x14ac:dyDescent="0.25">
      <c r="A11" s="2" t="s">
        <v>88</v>
      </c>
      <c r="B11" s="2" t="s">
        <v>54</v>
      </c>
      <c r="C11" s="2" t="s">
        <v>22</v>
      </c>
      <c r="D11" s="139">
        <v>38.827800000000003</v>
      </c>
      <c r="E11" s="139">
        <v>15.3337</v>
      </c>
      <c r="F11" s="139">
        <v>2.5329999999999999</v>
      </c>
      <c r="G11" s="139">
        <v>12.964499999999999</v>
      </c>
      <c r="H11" s="139">
        <v>10.1753</v>
      </c>
      <c r="I11" s="139">
        <v>12.001099999999999</v>
      </c>
      <c r="J11" s="139">
        <v>0.71440000000000003</v>
      </c>
      <c r="K11" s="139">
        <v>2.9887999999999999</v>
      </c>
      <c r="L11" s="139">
        <v>95.538600000000002</v>
      </c>
      <c r="M11" s="2"/>
      <c r="N11" s="2"/>
      <c r="O11" s="2"/>
    </row>
    <row r="12" spans="1:15" x14ac:dyDescent="0.25">
      <c r="A12" s="2" t="s">
        <v>88</v>
      </c>
      <c r="B12" s="2" t="s">
        <v>53</v>
      </c>
      <c r="C12" s="2" t="s">
        <v>22</v>
      </c>
      <c r="D12" s="139">
        <v>38.889200000000002</v>
      </c>
      <c r="E12" s="139">
        <v>14.928100000000001</v>
      </c>
      <c r="F12" s="139">
        <v>2.508</v>
      </c>
      <c r="G12" s="139">
        <v>13.178599999999999</v>
      </c>
      <c r="H12" s="139">
        <v>10.683400000000001</v>
      </c>
      <c r="I12" s="139">
        <v>11.308199999999999</v>
      </c>
      <c r="J12" s="139">
        <v>0.73950000000000005</v>
      </c>
      <c r="K12" s="139">
        <v>3.6694</v>
      </c>
      <c r="L12" s="139">
        <v>95.90440000000001</v>
      </c>
      <c r="M12" s="2"/>
      <c r="N12" s="2"/>
      <c r="O12" s="2"/>
    </row>
    <row r="13" spans="1:15" x14ac:dyDescent="0.25">
      <c r="A13" s="2" t="s">
        <v>88</v>
      </c>
      <c r="B13" s="2" t="s">
        <v>58</v>
      </c>
      <c r="C13" s="2" t="s">
        <v>24</v>
      </c>
      <c r="D13" s="139">
        <v>40.863500000000002</v>
      </c>
      <c r="E13" s="139">
        <v>11.0726</v>
      </c>
      <c r="F13" s="139">
        <v>0.55130000000000001</v>
      </c>
      <c r="G13" s="139">
        <v>11.4877</v>
      </c>
      <c r="H13" s="139">
        <v>20.082100000000001</v>
      </c>
      <c r="I13" s="139">
        <v>11.6365</v>
      </c>
      <c r="J13" s="139"/>
      <c r="K13" s="139">
        <v>1.7226999999999999</v>
      </c>
      <c r="L13" s="139">
        <v>97.416399999999996</v>
      </c>
      <c r="M13" s="2"/>
      <c r="N13" s="2"/>
      <c r="O13" s="2"/>
    </row>
    <row r="14" spans="1:15" x14ac:dyDescent="0.25">
      <c r="A14" s="2" t="s">
        <v>88</v>
      </c>
      <c r="B14" s="2" t="s">
        <v>57</v>
      </c>
      <c r="C14" s="2" t="s">
        <v>24</v>
      </c>
      <c r="D14" s="139">
        <v>41.119</v>
      </c>
      <c r="E14" s="139">
        <v>11.051600000000001</v>
      </c>
      <c r="F14" s="139">
        <v>0.60660000000000003</v>
      </c>
      <c r="G14" s="139">
        <v>11.443199999999999</v>
      </c>
      <c r="H14" s="139">
        <v>19.650600000000001</v>
      </c>
      <c r="I14" s="139">
        <v>11.8559</v>
      </c>
      <c r="J14" s="139"/>
      <c r="K14" s="139">
        <v>1.7536</v>
      </c>
      <c r="L14" s="139">
        <v>97.480500000000006</v>
      </c>
      <c r="M14" s="2"/>
      <c r="N14" s="2"/>
      <c r="O14" s="2"/>
    </row>
    <row r="15" spans="1:15" x14ac:dyDescent="0.25">
      <c r="A15" s="2" t="s">
        <v>88</v>
      </c>
      <c r="B15" s="2" t="s">
        <v>56</v>
      </c>
      <c r="C15" s="2" t="s">
        <v>24</v>
      </c>
      <c r="D15" s="139">
        <v>40.654600000000002</v>
      </c>
      <c r="E15" s="139">
        <v>11.2575</v>
      </c>
      <c r="F15" s="139">
        <v>0.47410000000000002</v>
      </c>
      <c r="G15" s="139">
        <v>11.103899999999999</v>
      </c>
      <c r="H15" s="139">
        <v>19.9895</v>
      </c>
      <c r="I15" s="139">
        <v>11.9391</v>
      </c>
      <c r="J15" s="139"/>
      <c r="K15" s="139">
        <v>1.9964</v>
      </c>
      <c r="L15" s="139">
        <v>97.415099999999995</v>
      </c>
      <c r="M15" s="2"/>
      <c r="N15" s="2"/>
      <c r="O15" s="2"/>
    </row>
    <row r="16" spans="1:15" x14ac:dyDescent="0.25">
      <c r="A16" s="2" t="s">
        <v>88</v>
      </c>
      <c r="B16" s="2" t="s">
        <v>52</v>
      </c>
      <c r="C16" s="2" t="s">
        <v>308</v>
      </c>
      <c r="D16" s="139">
        <v>1.3583000000000001</v>
      </c>
      <c r="E16" s="139">
        <v>8.0002999999999993</v>
      </c>
      <c r="F16" s="139"/>
      <c r="G16" s="139">
        <v>8.1803000000000008</v>
      </c>
      <c r="H16" s="139"/>
      <c r="I16" s="139">
        <v>69.666600000000003</v>
      </c>
      <c r="J16" s="139"/>
      <c r="K16" s="139">
        <v>3.2559999999999998</v>
      </c>
      <c r="L16" s="139">
        <v>90.461500000000001</v>
      </c>
      <c r="M16" s="2"/>
      <c r="N16" s="2"/>
      <c r="O16" s="2"/>
    </row>
    <row r="17" spans="1:15" x14ac:dyDescent="0.25">
      <c r="A17" s="2" t="s">
        <v>88</v>
      </c>
      <c r="B17" s="2" t="s">
        <v>51</v>
      </c>
      <c r="C17" s="2" t="s">
        <v>308</v>
      </c>
      <c r="D17" s="139">
        <v>0.86050000000000004</v>
      </c>
      <c r="E17" s="139">
        <v>7.9688999999999997</v>
      </c>
      <c r="F17" s="139"/>
      <c r="G17" s="139">
        <v>8.2378999999999998</v>
      </c>
      <c r="H17" s="139"/>
      <c r="I17" s="139">
        <v>70.601799999999997</v>
      </c>
      <c r="J17" s="139"/>
      <c r="K17" s="139">
        <v>3.2740999999999998</v>
      </c>
      <c r="L17" s="139">
        <v>90.943200000000004</v>
      </c>
      <c r="M17" s="2"/>
      <c r="N17" s="2"/>
      <c r="O17" s="2"/>
    </row>
    <row r="18" spans="1:15" x14ac:dyDescent="0.25">
      <c r="A18" s="2" t="s">
        <v>88</v>
      </c>
      <c r="B18" s="2" t="s">
        <v>50</v>
      </c>
      <c r="C18" s="2" t="s">
        <v>308</v>
      </c>
      <c r="D18" s="139">
        <v>0.30320000000000003</v>
      </c>
      <c r="E18" s="139">
        <v>7.9127000000000001</v>
      </c>
      <c r="F18" s="139"/>
      <c r="G18" s="139">
        <v>8.2310999999999996</v>
      </c>
      <c r="H18" s="139"/>
      <c r="I18" s="139">
        <v>71.412800000000004</v>
      </c>
      <c r="J18" s="139"/>
      <c r="K18" s="139">
        <v>3.3755000000000002</v>
      </c>
      <c r="L18" s="139">
        <v>91.235300000000009</v>
      </c>
      <c r="M18" s="2"/>
      <c r="N18" s="2"/>
      <c r="O18" s="2"/>
    </row>
    <row r="19" spans="1:15" x14ac:dyDescent="0.25">
      <c r="A19" s="2" t="s">
        <v>88</v>
      </c>
      <c r="B19" s="2" t="s">
        <v>69</v>
      </c>
      <c r="C19" s="2" t="s">
        <v>89</v>
      </c>
      <c r="D19" s="139">
        <v>51.477499999999999</v>
      </c>
      <c r="E19" s="139">
        <v>4.5052000000000003</v>
      </c>
      <c r="F19" s="139">
        <v>4.3569000000000004</v>
      </c>
      <c r="G19" s="139">
        <v>19.054500000000001</v>
      </c>
      <c r="H19" s="139">
        <v>6.6634000000000002</v>
      </c>
      <c r="I19" s="139">
        <v>5.016</v>
      </c>
      <c r="J19" s="139">
        <v>1.9220999999999999</v>
      </c>
      <c r="K19" s="139">
        <v>1.3931</v>
      </c>
      <c r="L19" s="139">
        <v>94.388700000000014</v>
      </c>
      <c r="M19" s="2"/>
      <c r="N19" s="2"/>
      <c r="O19" s="2"/>
    </row>
    <row r="20" spans="1:15" x14ac:dyDescent="0.25">
      <c r="A20" s="2" t="s">
        <v>88</v>
      </c>
      <c r="B20" s="2" t="s">
        <v>68</v>
      </c>
      <c r="C20" s="2" t="s">
        <v>89</v>
      </c>
      <c r="D20" s="139">
        <v>51.050699999999999</v>
      </c>
      <c r="E20" s="139">
        <v>4.6593</v>
      </c>
      <c r="F20" s="139">
        <v>4.2763999999999998</v>
      </c>
      <c r="G20" s="139">
        <v>19.076499999999999</v>
      </c>
      <c r="H20" s="139">
        <v>6.8773</v>
      </c>
      <c r="I20" s="139">
        <v>4.9031000000000002</v>
      </c>
      <c r="J20" s="139">
        <v>2.2006000000000001</v>
      </c>
      <c r="K20" s="139">
        <v>1.4693000000000001</v>
      </c>
      <c r="L20" s="139">
        <v>94.513199999999998</v>
      </c>
      <c r="M20" s="2"/>
      <c r="N20" s="2"/>
      <c r="O20" s="2"/>
    </row>
    <row r="21" spans="1:15" x14ac:dyDescent="0.25">
      <c r="A21" s="2" t="s">
        <v>88</v>
      </c>
      <c r="B21" s="2" t="s">
        <v>67</v>
      </c>
      <c r="C21" s="2" t="s">
        <v>89</v>
      </c>
      <c r="D21" s="139">
        <v>51.7089</v>
      </c>
      <c r="E21" s="139">
        <v>4.6353</v>
      </c>
      <c r="F21" s="139">
        <v>4.2845000000000004</v>
      </c>
      <c r="G21" s="139">
        <v>19.320799999999998</v>
      </c>
      <c r="H21" s="139">
        <v>6.7926000000000002</v>
      </c>
      <c r="I21" s="139">
        <v>5.0232000000000001</v>
      </c>
      <c r="J21" s="139">
        <v>2.0541999999999998</v>
      </c>
      <c r="K21" s="139">
        <v>1.4408000000000001</v>
      </c>
      <c r="L21" s="139">
        <v>95.260299999999987</v>
      </c>
      <c r="M21" s="2"/>
      <c r="N21" s="2"/>
      <c r="O21" s="2"/>
    </row>
    <row r="22" spans="1:15" x14ac:dyDescent="0.25">
      <c r="A22" s="2" t="s">
        <v>88</v>
      </c>
      <c r="B22" s="2" t="s">
        <v>66</v>
      </c>
      <c r="C22" s="2" t="s">
        <v>89</v>
      </c>
      <c r="D22" s="139">
        <v>51.450099999999999</v>
      </c>
      <c r="E22" s="139">
        <v>4.8163</v>
      </c>
      <c r="F22" s="139">
        <v>4.2743000000000002</v>
      </c>
      <c r="G22" s="139">
        <v>18.905000000000001</v>
      </c>
      <c r="H22" s="139">
        <v>6.9930000000000003</v>
      </c>
      <c r="I22" s="139">
        <v>5.0354000000000001</v>
      </c>
      <c r="J22" s="139">
        <v>2.1444000000000001</v>
      </c>
      <c r="K22" s="139">
        <v>1.4319</v>
      </c>
      <c r="L22" s="139">
        <v>95.050399999999996</v>
      </c>
      <c r="M22" s="2"/>
      <c r="N22" s="2"/>
      <c r="O22" s="2"/>
    </row>
    <row r="23" spans="1:15" x14ac:dyDescent="0.25">
      <c r="A23" s="2" t="s">
        <v>88</v>
      </c>
      <c r="B23" s="2" t="s">
        <v>49</v>
      </c>
      <c r="C23" s="2" t="s">
        <v>231</v>
      </c>
      <c r="D23" s="139">
        <v>41.363799999999998</v>
      </c>
      <c r="E23" s="139">
        <v>11.2904</v>
      </c>
      <c r="F23" s="139">
        <v>0.5423</v>
      </c>
      <c r="G23" s="139">
        <v>10.323499999999999</v>
      </c>
      <c r="H23" s="139">
        <v>20.425799999999999</v>
      </c>
      <c r="I23" s="139">
        <v>11.583399999999999</v>
      </c>
      <c r="J23" s="139"/>
      <c r="K23" s="139">
        <v>1.7434000000000001</v>
      </c>
      <c r="L23" s="139">
        <v>97.272599999999983</v>
      </c>
      <c r="M23" s="2"/>
      <c r="N23" s="2"/>
      <c r="O23" s="2"/>
    </row>
    <row r="24" spans="1:15" x14ac:dyDescent="0.25">
      <c r="A24" s="2" t="s">
        <v>88</v>
      </c>
      <c r="B24" s="2" t="s">
        <v>48</v>
      </c>
      <c r="C24" s="2" t="s">
        <v>24</v>
      </c>
      <c r="D24" s="139">
        <v>41.852899999999998</v>
      </c>
      <c r="E24" s="139">
        <v>11.5562</v>
      </c>
      <c r="F24" s="139">
        <v>0.49930000000000002</v>
      </c>
      <c r="G24" s="139">
        <v>9.6547999999999998</v>
      </c>
      <c r="H24" s="139">
        <v>20.412299999999998</v>
      </c>
      <c r="I24" s="139">
        <v>11.972099999999999</v>
      </c>
      <c r="J24" s="139"/>
      <c r="K24" s="139">
        <v>1.7984</v>
      </c>
      <c r="L24" s="139">
        <v>97.745999999999995</v>
      </c>
      <c r="M24" s="2"/>
      <c r="N24" s="2"/>
      <c r="O24" s="2"/>
    </row>
    <row r="25" spans="1:15" x14ac:dyDescent="0.25">
      <c r="A25" s="2" t="s">
        <v>88</v>
      </c>
      <c r="B25" s="2" t="s">
        <v>47</v>
      </c>
      <c r="C25" s="2" t="s">
        <v>24</v>
      </c>
      <c r="D25" s="139">
        <v>40.929099999999998</v>
      </c>
      <c r="E25" s="139">
        <v>10.825699999999999</v>
      </c>
      <c r="F25" s="139">
        <v>0.50880000000000003</v>
      </c>
      <c r="G25" s="139">
        <v>10.2775</v>
      </c>
      <c r="H25" s="139">
        <v>20.569900000000001</v>
      </c>
      <c r="I25" s="139">
        <v>12.670400000000001</v>
      </c>
      <c r="J25" s="139"/>
      <c r="K25" s="139">
        <v>2.1038999999999999</v>
      </c>
      <c r="L25" s="139">
        <v>97.885300000000001</v>
      </c>
      <c r="M25" s="2"/>
      <c r="N25" s="2"/>
      <c r="O25" s="2"/>
    </row>
    <row r="26" spans="1:15" x14ac:dyDescent="0.25">
      <c r="A26" s="2" t="s">
        <v>88</v>
      </c>
      <c r="B26" s="2" t="s">
        <v>46</v>
      </c>
      <c r="C26" s="2" t="s">
        <v>24</v>
      </c>
      <c r="D26" s="139">
        <v>43.332599999999999</v>
      </c>
      <c r="E26" s="139">
        <v>13.222</v>
      </c>
      <c r="F26" s="139">
        <v>0.41070000000000001</v>
      </c>
      <c r="G26" s="139">
        <v>8.9490999999999996</v>
      </c>
      <c r="H26" s="139">
        <v>18.8688</v>
      </c>
      <c r="I26" s="139">
        <v>11.797599999999999</v>
      </c>
      <c r="J26" s="139"/>
      <c r="K26" s="139">
        <v>1.5945</v>
      </c>
      <c r="L26" s="139">
        <v>98.175299999999993</v>
      </c>
      <c r="M26" s="2"/>
      <c r="N26" s="2"/>
      <c r="O26" s="2"/>
    </row>
    <row r="27" spans="1:15" x14ac:dyDescent="0.25">
      <c r="A27" s="2" t="s">
        <v>88</v>
      </c>
      <c r="B27" s="2" t="s">
        <v>45</v>
      </c>
      <c r="C27" s="2" t="s">
        <v>24</v>
      </c>
      <c r="D27" s="139">
        <v>41.942799999999998</v>
      </c>
      <c r="E27" s="139">
        <v>12.219099999999999</v>
      </c>
      <c r="F27" s="139">
        <v>0.45839999999999997</v>
      </c>
      <c r="G27" s="139">
        <v>9.7606000000000002</v>
      </c>
      <c r="H27" s="139">
        <v>19.887799999999999</v>
      </c>
      <c r="I27" s="139">
        <v>12.2669</v>
      </c>
      <c r="J27" s="139"/>
      <c r="K27" s="139">
        <v>1.8098000000000001</v>
      </c>
      <c r="L27" s="139">
        <v>98.345399999999984</v>
      </c>
      <c r="M27" s="2"/>
      <c r="N27" s="2"/>
      <c r="O27" s="2"/>
    </row>
    <row r="28" spans="1:15" x14ac:dyDescent="0.25">
      <c r="A28" s="2" t="s">
        <v>88</v>
      </c>
      <c r="B28" s="2" t="s">
        <v>34</v>
      </c>
      <c r="C28" s="2" t="s">
        <v>308</v>
      </c>
      <c r="D28" s="139">
        <v>0.2482</v>
      </c>
      <c r="E28" s="139">
        <v>10.9849</v>
      </c>
      <c r="F28" s="139"/>
      <c r="G28" s="139">
        <v>9.9835999999999991</v>
      </c>
      <c r="H28" s="139"/>
      <c r="I28" s="139">
        <v>66.319199999999995</v>
      </c>
      <c r="J28" s="139"/>
      <c r="K28" s="139">
        <v>4.3917999999999999</v>
      </c>
      <c r="L28" s="139">
        <v>91.927700000000002</v>
      </c>
      <c r="M28" s="2"/>
      <c r="N28" s="2"/>
      <c r="O28" s="2"/>
    </row>
    <row r="29" spans="1:15" x14ac:dyDescent="0.25">
      <c r="A29" s="2" t="s">
        <v>88</v>
      </c>
      <c r="B29" s="2" t="s">
        <v>33</v>
      </c>
      <c r="C29" s="2" t="s">
        <v>308</v>
      </c>
      <c r="D29" s="139">
        <v>0.2155</v>
      </c>
      <c r="E29" s="139">
        <v>11.3688</v>
      </c>
      <c r="F29" s="139"/>
      <c r="G29" s="139">
        <v>11.0707</v>
      </c>
      <c r="H29" s="139"/>
      <c r="I29" s="139">
        <v>65.835999999999999</v>
      </c>
      <c r="J29" s="139"/>
      <c r="K29" s="139">
        <v>4.1422999999999996</v>
      </c>
      <c r="L29" s="139">
        <v>92.633300000000006</v>
      </c>
      <c r="M29" s="2"/>
      <c r="N29" s="2"/>
      <c r="O29" s="2"/>
    </row>
    <row r="30" spans="1:15" x14ac:dyDescent="0.25">
      <c r="A30" s="2" t="s">
        <v>88</v>
      </c>
      <c r="B30" s="2" t="s">
        <v>32</v>
      </c>
      <c r="C30" s="2" t="s">
        <v>308</v>
      </c>
      <c r="D30" s="139">
        <v>0.215</v>
      </c>
      <c r="E30" s="139">
        <v>11.5555</v>
      </c>
      <c r="F30" s="139"/>
      <c r="G30" s="139">
        <v>11.4405</v>
      </c>
      <c r="H30" s="139"/>
      <c r="I30" s="139">
        <v>64.504000000000005</v>
      </c>
      <c r="J30" s="139"/>
      <c r="K30" s="139">
        <v>4.2068000000000003</v>
      </c>
      <c r="L30" s="139">
        <v>91.921800000000005</v>
      </c>
      <c r="M30" s="2"/>
      <c r="N30" s="2"/>
      <c r="O30" s="2"/>
    </row>
    <row r="31" spans="1:15" x14ac:dyDescent="0.25">
      <c r="A31" s="2" t="s">
        <v>88</v>
      </c>
      <c r="B31" s="2" t="s">
        <v>65</v>
      </c>
      <c r="C31" s="2" t="s">
        <v>89</v>
      </c>
      <c r="D31" s="139">
        <v>50.198700000000002</v>
      </c>
      <c r="E31" s="139">
        <v>5.2263000000000002</v>
      </c>
      <c r="F31" s="139">
        <v>4.0053000000000001</v>
      </c>
      <c r="G31" s="139">
        <v>18.346499999999999</v>
      </c>
      <c r="H31" s="139">
        <v>7.6424000000000003</v>
      </c>
      <c r="I31" s="139">
        <v>5.8335999999999997</v>
      </c>
      <c r="J31" s="139">
        <v>1.9565999999999999</v>
      </c>
      <c r="K31" s="139">
        <v>1.4976</v>
      </c>
      <c r="L31" s="139">
        <v>94.707000000000008</v>
      </c>
      <c r="M31" s="2"/>
      <c r="N31" s="2"/>
      <c r="O31" s="2"/>
    </row>
    <row r="32" spans="1:15" x14ac:dyDescent="0.25">
      <c r="A32" s="2" t="s">
        <v>88</v>
      </c>
      <c r="B32" s="2" t="s">
        <v>64</v>
      </c>
      <c r="C32" s="2" t="s">
        <v>89</v>
      </c>
      <c r="D32" s="139">
        <v>49.970799999999997</v>
      </c>
      <c r="E32" s="139">
        <v>5.4851999999999999</v>
      </c>
      <c r="F32" s="139">
        <v>4.0396999999999998</v>
      </c>
      <c r="G32" s="139">
        <v>18.111499999999999</v>
      </c>
      <c r="H32" s="139">
        <v>7.7035999999999998</v>
      </c>
      <c r="I32" s="139">
        <v>6.1708999999999996</v>
      </c>
      <c r="J32" s="139">
        <v>1.9723999999999999</v>
      </c>
      <c r="K32" s="139">
        <v>1.5904</v>
      </c>
      <c r="L32" s="139">
        <v>95.044499999999999</v>
      </c>
      <c r="M32" s="2"/>
      <c r="N32" s="2"/>
      <c r="O32" s="2"/>
    </row>
    <row r="33" spans="1:15" x14ac:dyDescent="0.25">
      <c r="A33" s="2" t="s">
        <v>88</v>
      </c>
      <c r="B33" s="2" t="s">
        <v>63</v>
      </c>
      <c r="C33" s="2" t="s">
        <v>89</v>
      </c>
      <c r="D33" s="139">
        <v>49.562899999999999</v>
      </c>
      <c r="E33" s="139">
        <v>5.5087999999999999</v>
      </c>
      <c r="F33" s="139">
        <v>4.0160999999999998</v>
      </c>
      <c r="G33" s="139">
        <v>18.209399999999999</v>
      </c>
      <c r="H33" s="139">
        <v>7.7769000000000004</v>
      </c>
      <c r="I33" s="139">
        <v>6.0877999999999997</v>
      </c>
      <c r="J33" s="139">
        <v>1.8911</v>
      </c>
      <c r="K33" s="139">
        <v>1.46</v>
      </c>
      <c r="L33" s="139">
        <v>94.512999999999991</v>
      </c>
      <c r="M33" s="2"/>
      <c r="N33" s="2"/>
      <c r="O33" s="2"/>
    </row>
    <row r="34" spans="1:15" x14ac:dyDescent="0.25">
      <c r="A34" s="2" t="s">
        <v>88</v>
      </c>
      <c r="B34" s="2" t="s">
        <v>62</v>
      </c>
      <c r="C34" s="2" t="s">
        <v>89</v>
      </c>
      <c r="D34" s="139">
        <v>48.579700000000003</v>
      </c>
      <c r="E34" s="139">
        <v>6.2515999999999998</v>
      </c>
      <c r="F34" s="139">
        <v>3.7303000000000002</v>
      </c>
      <c r="G34" s="139">
        <v>17.4146</v>
      </c>
      <c r="H34" s="139">
        <v>8.4038000000000004</v>
      </c>
      <c r="I34" s="139">
        <v>7.2580999999999998</v>
      </c>
      <c r="J34" s="139">
        <v>1.7195</v>
      </c>
      <c r="K34" s="139">
        <v>1.6480999999999999</v>
      </c>
      <c r="L34" s="139">
        <v>95.005700000000004</v>
      </c>
      <c r="M34" s="2"/>
      <c r="N34" s="2"/>
      <c r="O34" s="2"/>
    </row>
    <row r="35" spans="1:15" x14ac:dyDescent="0.25">
      <c r="A35" s="2" t="s">
        <v>88</v>
      </c>
      <c r="B35" s="2" t="s">
        <v>61</v>
      </c>
      <c r="C35" s="2" t="s">
        <v>89</v>
      </c>
      <c r="D35" s="139">
        <v>49.851500000000001</v>
      </c>
      <c r="E35" s="139">
        <v>5.5995999999999997</v>
      </c>
      <c r="F35" s="139">
        <v>3.9647000000000001</v>
      </c>
      <c r="G35" s="139">
        <v>18.321000000000002</v>
      </c>
      <c r="H35" s="139">
        <v>7.6734999999999998</v>
      </c>
      <c r="I35" s="139">
        <v>6.2142999999999997</v>
      </c>
      <c r="J35" s="139">
        <v>1.9464999999999999</v>
      </c>
      <c r="K35" s="139">
        <v>1.4854000000000001</v>
      </c>
      <c r="L35" s="139">
        <v>95.0565</v>
      </c>
      <c r="M35" s="2"/>
      <c r="N35" s="2"/>
      <c r="O35" s="2"/>
    </row>
    <row r="36" spans="1:15" x14ac:dyDescent="0.25">
      <c r="A36" s="2" t="s">
        <v>88</v>
      </c>
      <c r="B36" s="2" t="s">
        <v>44</v>
      </c>
      <c r="C36" s="2" t="s">
        <v>231</v>
      </c>
      <c r="D36" s="139">
        <v>40.093699999999998</v>
      </c>
      <c r="E36" s="139">
        <v>11.1212</v>
      </c>
      <c r="F36" s="139">
        <v>0.58799999999999997</v>
      </c>
      <c r="G36" s="139">
        <v>10.0962</v>
      </c>
      <c r="H36" s="139">
        <v>20.105699999999999</v>
      </c>
      <c r="I36" s="139">
        <v>12.3094</v>
      </c>
      <c r="J36" s="139">
        <v>5.4199999999999998E-2</v>
      </c>
      <c r="K36" s="139">
        <v>1.7633000000000001</v>
      </c>
      <c r="L36" s="139">
        <v>96.131699999999995</v>
      </c>
      <c r="M36" s="2"/>
      <c r="N36" s="2"/>
      <c r="O36" s="2"/>
    </row>
    <row r="37" spans="1:15" x14ac:dyDescent="0.25">
      <c r="A37" s="2" t="s">
        <v>88</v>
      </c>
      <c r="B37" s="2" t="s">
        <v>43</v>
      </c>
      <c r="C37" s="2" t="s">
        <v>24</v>
      </c>
      <c r="D37" s="139">
        <v>42.495800000000003</v>
      </c>
      <c r="E37" s="139">
        <v>11.8103</v>
      </c>
      <c r="F37" s="139">
        <v>0.44529999999999997</v>
      </c>
      <c r="G37" s="139">
        <v>9.2013999999999996</v>
      </c>
      <c r="H37" s="139">
        <v>21.195599999999999</v>
      </c>
      <c r="I37" s="139">
        <v>10.5899</v>
      </c>
      <c r="J37" s="139"/>
      <c r="K37" s="139">
        <v>2.0512999999999999</v>
      </c>
      <c r="L37" s="139">
        <v>97.789600000000007</v>
      </c>
      <c r="M37" s="2"/>
      <c r="N37" s="2"/>
      <c r="O37" s="2"/>
    </row>
    <row r="38" spans="1:15" x14ac:dyDescent="0.25">
      <c r="A38" s="2" t="s">
        <v>88</v>
      </c>
      <c r="B38" s="2" t="s">
        <v>42</v>
      </c>
      <c r="C38" s="2" t="s">
        <v>24</v>
      </c>
      <c r="D38" s="139">
        <v>41.495800000000003</v>
      </c>
      <c r="E38" s="139">
        <v>10.9069</v>
      </c>
      <c r="F38" s="139">
        <v>0.41549999999999998</v>
      </c>
      <c r="G38" s="139">
        <v>10.027900000000001</v>
      </c>
      <c r="H38" s="139">
        <v>21.448</v>
      </c>
      <c r="I38" s="139">
        <v>11.620799999999999</v>
      </c>
      <c r="J38" s="139"/>
      <c r="K38" s="139">
        <v>1.8562000000000001</v>
      </c>
      <c r="L38" s="139">
        <v>97.771100000000018</v>
      </c>
      <c r="M38" s="2"/>
      <c r="N38" s="2"/>
      <c r="O38" s="2"/>
    </row>
    <row r="39" spans="1:15" x14ac:dyDescent="0.25">
      <c r="A39" s="2" t="s">
        <v>88</v>
      </c>
      <c r="B39" s="2" t="s">
        <v>40</v>
      </c>
      <c r="C39" s="2" t="s">
        <v>24</v>
      </c>
      <c r="D39" s="139">
        <v>43.517600000000002</v>
      </c>
      <c r="E39" s="139">
        <v>12.465</v>
      </c>
      <c r="F39" s="139">
        <v>0.40720000000000001</v>
      </c>
      <c r="G39" s="139">
        <v>8.6791999999999998</v>
      </c>
      <c r="H39" s="139">
        <v>20.9453</v>
      </c>
      <c r="I39" s="139">
        <v>10.7196</v>
      </c>
      <c r="J39" s="139"/>
      <c r="K39" s="139">
        <v>1.4292</v>
      </c>
      <c r="L39" s="139">
        <v>98.1631</v>
      </c>
      <c r="M39" s="2"/>
      <c r="N39" s="2"/>
      <c r="O39" s="2"/>
    </row>
    <row r="40" spans="1:15" x14ac:dyDescent="0.25">
      <c r="A40" s="2" t="s">
        <v>88</v>
      </c>
      <c r="B40" s="2" t="s">
        <v>39</v>
      </c>
      <c r="C40" s="2" t="s">
        <v>24</v>
      </c>
      <c r="D40" s="139">
        <v>40.911700000000003</v>
      </c>
      <c r="E40" s="139">
        <v>11.1211</v>
      </c>
      <c r="F40" s="139">
        <v>0.49540000000000001</v>
      </c>
      <c r="G40" s="139">
        <v>9.9908999999999999</v>
      </c>
      <c r="H40" s="139">
        <v>20.7547</v>
      </c>
      <c r="I40" s="139">
        <v>11.9598</v>
      </c>
      <c r="J40" s="139"/>
      <c r="K40" s="139">
        <v>2.4015</v>
      </c>
      <c r="L40" s="139">
        <v>97.635099999999994</v>
      </c>
      <c r="M40" s="2"/>
      <c r="N40" s="2"/>
      <c r="O40" s="2"/>
    </row>
    <row r="41" spans="1:15" x14ac:dyDescent="0.25">
      <c r="A41" s="2" t="s">
        <v>88</v>
      </c>
      <c r="B41" s="2" t="s">
        <v>38</v>
      </c>
      <c r="C41" s="2" t="s">
        <v>24</v>
      </c>
      <c r="D41" s="139">
        <v>50.068100000000001</v>
      </c>
      <c r="E41" s="139">
        <v>16.9923</v>
      </c>
      <c r="F41" s="139">
        <v>0.31269999999999998</v>
      </c>
      <c r="G41" s="139">
        <v>4.1932</v>
      </c>
      <c r="H41" s="139">
        <v>19.947700000000001</v>
      </c>
      <c r="I41" s="139">
        <v>6.9226000000000001</v>
      </c>
      <c r="J41" s="139"/>
      <c r="K41" s="139">
        <v>0.84019999999999995</v>
      </c>
      <c r="L41" s="139">
        <v>99.276800000000009</v>
      </c>
      <c r="M41" s="2"/>
      <c r="N41" s="2"/>
      <c r="O41" s="2"/>
    </row>
    <row r="42" spans="1:15" x14ac:dyDescent="0.25">
      <c r="A42" s="2" t="s">
        <v>88</v>
      </c>
      <c r="B42" s="2" t="s">
        <v>37</v>
      </c>
      <c r="C42" s="2" t="s">
        <v>308</v>
      </c>
      <c r="D42" s="139">
        <v>0.14799999999999999</v>
      </c>
      <c r="E42" s="139">
        <v>10.4297</v>
      </c>
      <c r="F42" s="139"/>
      <c r="G42" s="139">
        <v>9.0096000000000007</v>
      </c>
      <c r="H42" s="139"/>
      <c r="I42" s="139">
        <v>69.259900000000002</v>
      </c>
      <c r="J42" s="139"/>
      <c r="K42" s="139">
        <v>3.4695999999999998</v>
      </c>
      <c r="L42" s="139">
        <v>92.316800000000001</v>
      </c>
      <c r="M42" s="2"/>
      <c r="N42" s="2"/>
      <c r="O42" s="2"/>
    </row>
    <row r="43" spans="1:15" x14ac:dyDescent="0.25">
      <c r="A43" s="2" t="s">
        <v>88</v>
      </c>
      <c r="B43" s="2" t="s">
        <v>36</v>
      </c>
      <c r="C43" s="2" t="s">
        <v>308</v>
      </c>
      <c r="D43" s="139">
        <v>0.13689999999999999</v>
      </c>
      <c r="E43" s="139">
        <v>10.710900000000001</v>
      </c>
      <c r="F43" s="139"/>
      <c r="G43" s="139">
        <v>9.4776000000000007</v>
      </c>
      <c r="H43" s="139"/>
      <c r="I43" s="139">
        <v>68.317400000000006</v>
      </c>
      <c r="J43" s="139"/>
      <c r="K43" s="139">
        <v>3.3391999999999999</v>
      </c>
      <c r="L43" s="139">
        <v>91.982000000000014</v>
      </c>
      <c r="M43" s="2"/>
      <c r="N43" s="2"/>
      <c r="O43" s="2"/>
    </row>
    <row r="44" spans="1:15" x14ac:dyDescent="0.25">
      <c r="A44" s="2" t="s">
        <v>88</v>
      </c>
      <c r="B44" s="2" t="s">
        <v>35</v>
      </c>
      <c r="C44" s="2" t="s">
        <v>308</v>
      </c>
      <c r="D44" s="139">
        <v>0.13589999999999999</v>
      </c>
      <c r="E44" s="139">
        <v>10.708600000000001</v>
      </c>
      <c r="F44" s="139"/>
      <c r="G44" s="139">
        <v>9.8417999999999992</v>
      </c>
      <c r="H44" s="139"/>
      <c r="I44" s="139">
        <v>67.561300000000003</v>
      </c>
      <c r="J44" s="139"/>
      <c r="K44" s="139">
        <v>3.4933000000000001</v>
      </c>
      <c r="L44" s="139">
        <v>91.740900000000011</v>
      </c>
      <c r="M44" s="2"/>
      <c r="N44" s="2"/>
      <c r="O44" s="2"/>
    </row>
    <row r="45" spans="1:15" x14ac:dyDescent="0.25">
      <c r="A45" s="2"/>
      <c r="B45" s="2"/>
      <c r="C45" s="2"/>
      <c r="D45" s="139"/>
      <c r="E45" s="139"/>
      <c r="F45" s="139"/>
      <c r="G45" s="139"/>
      <c r="H45" s="139"/>
      <c r="I45" s="139"/>
      <c r="J45" s="139"/>
      <c r="K45" s="139"/>
      <c r="L45" s="139"/>
      <c r="M45" s="2"/>
      <c r="N45" s="2"/>
      <c r="O45" s="2"/>
    </row>
    <row r="46" spans="1:15" x14ac:dyDescent="0.25">
      <c r="A46" s="2"/>
      <c r="B46" s="2"/>
      <c r="C46" s="2"/>
      <c r="D46" s="139"/>
      <c r="E46" s="139"/>
      <c r="F46" s="139"/>
      <c r="G46" s="139"/>
      <c r="H46" s="139"/>
      <c r="I46" s="139"/>
      <c r="J46" s="139"/>
      <c r="K46" s="139"/>
      <c r="L46" s="139"/>
      <c r="M46" s="2"/>
      <c r="N46" s="2"/>
      <c r="O46" s="2"/>
    </row>
    <row r="47" spans="1:15" x14ac:dyDescent="0.25">
      <c r="A47" s="2"/>
      <c r="B47" s="2"/>
      <c r="C47" s="2"/>
      <c r="D47" s="139"/>
      <c r="E47" s="139"/>
      <c r="F47" s="139"/>
      <c r="G47" s="139"/>
      <c r="H47" s="139"/>
      <c r="I47" s="139"/>
      <c r="J47" s="139"/>
      <c r="K47" s="139"/>
      <c r="L47" s="139"/>
      <c r="M47" s="2"/>
      <c r="N47" s="2"/>
      <c r="O47" s="2"/>
    </row>
    <row r="48" spans="1:15" x14ac:dyDescent="0.25">
      <c r="A48" s="2"/>
      <c r="B48" s="5" t="s">
        <v>17</v>
      </c>
      <c r="C48" s="5" t="s">
        <v>87</v>
      </c>
      <c r="D48" s="140" t="s">
        <v>16</v>
      </c>
      <c r="E48" s="140" t="s">
        <v>15</v>
      </c>
      <c r="F48" s="140" t="s">
        <v>14</v>
      </c>
      <c r="G48" s="140" t="s">
        <v>13</v>
      </c>
      <c r="H48" s="140" t="s">
        <v>12</v>
      </c>
      <c r="I48" s="140" t="s">
        <v>11</v>
      </c>
      <c r="J48" s="140" t="s">
        <v>10</v>
      </c>
      <c r="K48" s="140" t="s">
        <v>9</v>
      </c>
      <c r="L48" s="140" t="s">
        <v>5</v>
      </c>
      <c r="M48" s="2"/>
      <c r="N48" s="2"/>
      <c r="O48" s="2"/>
    </row>
    <row r="49" spans="1:15" x14ac:dyDescent="0.25">
      <c r="A49" s="2" t="s">
        <v>20</v>
      </c>
      <c r="B49" s="2" t="s">
        <v>86</v>
      </c>
      <c r="C49" s="2" t="s">
        <v>24</v>
      </c>
      <c r="D49" s="139">
        <v>42.279299999999999</v>
      </c>
      <c r="E49" s="139">
        <v>11.594900000000001</v>
      </c>
      <c r="F49" s="139">
        <v>0.47670000000000001</v>
      </c>
      <c r="G49" s="139">
        <v>9.8513999999999999</v>
      </c>
      <c r="H49" s="139">
        <v>21.171099999999999</v>
      </c>
      <c r="I49" s="139">
        <v>10.603199999999999</v>
      </c>
      <c r="J49" s="139">
        <v>9.9000000000000008E-3</v>
      </c>
      <c r="K49" s="139">
        <v>1.8038000000000001</v>
      </c>
      <c r="L49" s="139">
        <f t="shared" ref="L49:L80" si="0">SUM(D49:K49)</f>
        <v>97.790300000000002</v>
      </c>
      <c r="M49" s="2"/>
      <c r="N49" s="2"/>
      <c r="O49" s="2"/>
    </row>
    <row r="50" spans="1:15" x14ac:dyDescent="0.25">
      <c r="A50" s="2" t="s">
        <v>20</v>
      </c>
      <c r="B50" s="2" t="s">
        <v>85</v>
      </c>
      <c r="C50" s="2" t="s">
        <v>24</v>
      </c>
      <c r="D50" s="139">
        <v>47.285200000000003</v>
      </c>
      <c r="E50" s="139">
        <v>14.254</v>
      </c>
      <c r="F50" s="139">
        <v>0.40870000000000001</v>
      </c>
      <c r="G50" s="139">
        <v>6.2525000000000004</v>
      </c>
      <c r="H50" s="139">
        <v>22.254200000000001</v>
      </c>
      <c r="I50" s="139">
        <v>6.8300999999999998</v>
      </c>
      <c r="J50" s="141">
        <v>1.7600000000000001E-2</v>
      </c>
      <c r="K50" s="141">
        <v>1.1833</v>
      </c>
      <c r="L50" s="141">
        <f t="shared" si="0"/>
        <v>98.485600000000005</v>
      </c>
      <c r="M50" s="2"/>
      <c r="N50" s="2"/>
      <c r="O50" s="2"/>
    </row>
    <row r="51" spans="1:15" x14ac:dyDescent="0.25">
      <c r="A51" s="2" t="s">
        <v>20</v>
      </c>
      <c r="B51" s="2" t="s">
        <v>84</v>
      </c>
      <c r="C51" s="2" t="s">
        <v>24</v>
      </c>
      <c r="D51" s="139">
        <v>47.484499999999997</v>
      </c>
      <c r="E51" s="139">
        <v>14.4587</v>
      </c>
      <c r="F51" s="139">
        <v>0.39929999999999999</v>
      </c>
      <c r="G51" s="139">
        <v>6.1355000000000004</v>
      </c>
      <c r="H51" s="139">
        <v>22.098800000000001</v>
      </c>
      <c r="I51" s="139">
        <v>6.7389999999999999</v>
      </c>
      <c r="J51" s="141">
        <v>1.8100000000000002E-2</v>
      </c>
      <c r="K51" s="141">
        <v>1.2133</v>
      </c>
      <c r="L51" s="141">
        <f t="shared" si="0"/>
        <v>98.547200000000004</v>
      </c>
      <c r="M51" s="2"/>
      <c r="N51" s="2"/>
      <c r="O51" s="2"/>
    </row>
    <row r="52" spans="1:15" x14ac:dyDescent="0.25">
      <c r="A52" s="2" t="s">
        <v>20</v>
      </c>
      <c r="B52" s="2" t="s">
        <v>83</v>
      </c>
      <c r="C52" s="2" t="s">
        <v>22</v>
      </c>
      <c r="D52" s="139">
        <v>40.5349</v>
      </c>
      <c r="E52" s="139">
        <v>16.213200000000001</v>
      </c>
      <c r="F52" s="139">
        <v>2.5781999999999998</v>
      </c>
      <c r="G52" s="139">
        <v>13.5077</v>
      </c>
      <c r="H52" s="139">
        <v>11.262700000000001</v>
      </c>
      <c r="I52" s="139">
        <v>8.0015999999999998</v>
      </c>
      <c r="J52" s="141">
        <v>0.66220000000000001</v>
      </c>
      <c r="K52" s="141">
        <v>3.6533000000000002</v>
      </c>
      <c r="L52" s="141">
        <f t="shared" si="0"/>
        <v>96.413799999999995</v>
      </c>
      <c r="M52" s="2"/>
      <c r="N52" s="2"/>
      <c r="O52" s="2"/>
    </row>
    <row r="53" spans="1:15" x14ac:dyDescent="0.25">
      <c r="A53" s="2" t="s">
        <v>20</v>
      </c>
      <c r="B53" s="2" t="s">
        <v>82</v>
      </c>
      <c r="C53" s="2" t="s">
        <v>24</v>
      </c>
      <c r="D53" s="139">
        <v>47.040799999999997</v>
      </c>
      <c r="E53" s="139">
        <v>13.9924</v>
      </c>
      <c r="F53" s="139">
        <v>0.43280000000000002</v>
      </c>
      <c r="G53" s="139">
        <v>6.7050999999999998</v>
      </c>
      <c r="H53" s="139">
        <v>22.41</v>
      </c>
      <c r="I53" s="139">
        <v>7.1566999999999998</v>
      </c>
      <c r="J53" s="141">
        <v>3.0999999999999999E-3</v>
      </c>
      <c r="K53" s="141">
        <v>1.2483</v>
      </c>
      <c r="L53" s="141">
        <f t="shared" si="0"/>
        <v>98.989199999999997</v>
      </c>
      <c r="M53" s="2"/>
      <c r="N53" s="2"/>
      <c r="O53" s="2"/>
    </row>
    <row r="54" spans="1:15" x14ac:dyDescent="0.25">
      <c r="A54" s="2" t="s">
        <v>20</v>
      </c>
      <c r="B54" s="2" t="s">
        <v>81</v>
      </c>
      <c r="C54" s="2" t="s">
        <v>24</v>
      </c>
      <c r="D54" s="139">
        <v>41.418500000000002</v>
      </c>
      <c r="E54" s="139">
        <v>11.0442</v>
      </c>
      <c r="F54" s="139">
        <v>0.432</v>
      </c>
      <c r="G54" s="139">
        <v>9.8465000000000007</v>
      </c>
      <c r="H54" s="139">
        <v>21.478200000000001</v>
      </c>
      <c r="I54" s="139">
        <v>11.371499999999999</v>
      </c>
      <c r="J54" s="141">
        <v>2.3999999999999998E-3</v>
      </c>
      <c r="K54" s="141">
        <v>1.9165000000000001</v>
      </c>
      <c r="L54" s="141">
        <f t="shared" si="0"/>
        <v>97.509799999999998</v>
      </c>
      <c r="M54" s="2"/>
      <c r="N54" s="2"/>
      <c r="O54" s="2"/>
    </row>
    <row r="55" spans="1:15" x14ac:dyDescent="0.25">
      <c r="A55" s="2" t="s">
        <v>20</v>
      </c>
      <c r="B55" s="2" t="s">
        <v>80</v>
      </c>
      <c r="C55" s="2" t="s">
        <v>24</v>
      </c>
      <c r="D55" s="139">
        <v>45.137099999999997</v>
      </c>
      <c r="E55" s="139">
        <v>13.164099999999999</v>
      </c>
      <c r="F55" s="139">
        <v>0.44569999999999999</v>
      </c>
      <c r="G55" s="139">
        <v>8.1293000000000006</v>
      </c>
      <c r="H55" s="139">
        <v>22.334399999999999</v>
      </c>
      <c r="I55" s="139">
        <v>7.6497999999999999</v>
      </c>
      <c r="J55" s="141">
        <v>1.0200000000000001E-2</v>
      </c>
      <c r="K55" s="141">
        <v>1.8349</v>
      </c>
      <c r="L55" s="141">
        <f t="shared" si="0"/>
        <v>98.705500000000001</v>
      </c>
      <c r="M55" s="2"/>
      <c r="N55" s="2"/>
      <c r="O55" s="2"/>
    </row>
    <row r="56" spans="1:15" x14ac:dyDescent="0.25">
      <c r="A56" s="2" t="s">
        <v>20</v>
      </c>
      <c r="B56" s="2" t="s">
        <v>79</v>
      </c>
      <c r="C56" s="2" t="s">
        <v>24</v>
      </c>
      <c r="D56" s="139">
        <v>47.052399999999999</v>
      </c>
      <c r="E56" s="139">
        <v>13.872999999999999</v>
      </c>
      <c r="F56" s="139">
        <v>0.41689999999999999</v>
      </c>
      <c r="G56" s="139">
        <v>6.9055</v>
      </c>
      <c r="H56" s="139">
        <v>22.4893</v>
      </c>
      <c r="I56" s="139">
        <v>6.8006000000000002</v>
      </c>
      <c r="J56" s="141">
        <v>6.7999999999999996E-3</v>
      </c>
      <c r="K56" s="141">
        <v>1.3744000000000001</v>
      </c>
      <c r="L56" s="141">
        <f t="shared" si="0"/>
        <v>98.918899999999994</v>
      </c>
      <c r="M56" s="2"/>
      <c r="N56" s="2"/>
      <c r="O56" s="2"/>
    </row>
    <row r="57" spans="1:15" x14ac:dyDescent="0.25">
      <c r="A57" s="2" t="s">
        <v>20</v>
      </c>
      <c r="B57" s="2" t="s">
        <v>78</v>
      </c>
      <c r="C57" s="2" t="s">
        <v>24</v>
      </c>
      <c r="D57" s="139">
        <v>47.546399999999998</v>
      </c>
      <c r="E57" s="139">
        <v>14.201700000000001</v>
      </c>
      <c r="F57" s="139">
        <v>0.41299999999999998</v>
      </c>
      <c r="G57" s="139">
        <v>6.3415999999999997</v>
      </c>
      <c r="H57" s="139">
        <v>22.500900000000001</v>
      </c>
      <c r="I57" s="139">
        <v>6.6767000000000003</v>
      </c>
      <c r="J57" s="141">
        <v>3.5999999999999997E-2</v>
      </c>
      <c r="K57" s="141">
        <v>1.1671</v>
      </c>
      <c r="L57" s="141">
        <f t="shared" si="0"/>
        <v>98.883400000000009</v>
      </c>
      <c r="M57" s="2"/>
      <c r="N57" s="2"/>
      <c r="O57" s="2"/>
    </row>
    <row r="58" spans="1:15" x14ac:dyDescent="0.25">
      <c r="A58" s="2" t="s">
        <v>20</v>
      </c>
      <c r="B58" s="2" t="s">
        <v>77</v>
      </c>
      <c r="C58" s="2" t="s">
        <v>24</v>
      </c>
      <c r="D58" s="139">
        <v>40.941200000000002</v>
      </c>
      <c r="E58" s="139">
        <v>10.9687</v>
      </c>
      <c r="F58" s="139">
        <v>0.44940000000000002</v>
      </c>
      <c r="G58" s="139">
        <v>10.082700000000001</v>
      </c>
      <c r="H58" s="139">
        <v>21.049299999999999</v>
      </c>
      <c r="I58" s="139">
        <v>12.082100000000001</v>
      </c>
      <c r="J58" s="141">
        <v>3.3E-3</v>
      </c>
      <c r="K58" s="141">
        <v>2.0463</v>
      </c>
      <c r="L58" s="141">
        <f t="shared" si="0"/>
        <v>97.62299999999999</v>
      </c>
      <c r="M58" s="2"/>
      <c r="N58" s="2"/>
      <c r="O58" s="2"/>
    </row>
    <row r="59" spans="1:15" x14ac:dyDescent="0.25">
      <c r="A59" s="2" t="s">
        <v>20</v>
      </c>
      <c r="B59" s="2" t="s">
        <v>76</v>
      </c>
      <c r="C59" s="2" t="s">
        <v>24</v>
      </c>
      <c r="D59" s="139">
        <v>45.998100000000001</v>
      </c>
      <c r="E59" s="139">
        <v>13.476699999999999</v>
      </c>
      <c r="F59" s="139">
        <v>0.42670000000000002</v>
      </c>
      <c r="G59" s="139">
        <v>7.3114999999999997</v>
      </c>
      <c r="H59" s="139">
        <v>22.429300000000001</v>
      </c>
      <c r="I59" s="139">
        <v>7.4785000000000004</v>
      </c>
      <c r="J59" s="141">
        <v>5.7999999999999996E-3</v>
      </c>
      <c r="K59" s="141">
        <v>1.4514</v>
      </c>
      <c r="L59" s="141">
        <f t="shared" si="0"/>
        <v>98.577999999999989</v>
      </c>
      <c r="M59" s="2"/>
      <c r="N59" s="2"/>
      <c r="O59" s="2"/>
    </row>
    <row r="60" spans="1:15" x14ac:dyDescent="0.25">
      <c r="A60" s="2" t="s">
        <v>20</v>
      </c>
      <c r="B60" s="2" t="s">
        <v>75</v>
      </c>
      <c r="C60" s="2" t="s">
        <v>24</v>
      </c>
      <c r="D60" s="139">
        <v>41.549900000000001</v>
      </c>
      <c r="E60" s="139">
        <v>11.104699999999999</v>
      </c>
      <c r="F60" s="139">
        <v>0.46</v>
      </c>
      <c r="G60" s="139">
        <v>9.7573000000000008</v>
      </c>
      <c r="H60" s="139">
        <v>21.456499999999998</v>
      </c>
      <c r="I60" s="139">
        <v>11.603300000000001</v>
      </c>
      <c r="J60" s="141">
        <v>2.8E-3</v>
      </c>
      <c r="K60" s="141">
        <v>2.0487000000000002</v>
      </c>
      <c r="L60" s="141">
        <f t="shared" si="0"/>
        <v>97.983199999999997</v>
      </c>
      <c r="M60" s="2"/>
      <c r="N60" s="2"/>
      <c r="O60" s="2"/>
    </row>
    <row r="61" spans="1:15" x14ac:dyDescent="0.25">
      <c r="A61" s="2" t="s">
        <v>20</v>
      </c>
      <c r="B61" s="2" t="s">
        <v>74</v>
      </c>
      <c r="C61" s="2" t="s">
        <v>24</v>
      </c>
      <c r="D61" s="139">
        <v>46.620199999999997</v>
      </c>
      <c r="E61" s="139">
        <v>14.436299999999999</v>
      </c>
      <c r="F61" s="139">
        <v>0.35170000000000001</v>
      </c>
      <c r="G61" s="139">
        <v>5.9513999999999996</v>
      </c>
      <c r="H61" s="139">
        <v>20.9681</v>
      </c>
      <c r="I61" s="139">
        <v>8.6698000000000004</v>
      </c>
      <c r="J61" s="141">
        <v>-2.7000000000000001E-3</v>
      </c>
      <c r="K61" s="141">
        <v>1.1126</v>
      </c>
      <c r="L61" s="141">
        <f t="shared" si="0"/>
        <v>98.107399999999984</v>
      </c>
      <c r="M61" s="2"/>
      <c r="N61" s="2"/>
      <c r="O61" s="2"/>
    </row>
    <row r="62" spans="1:15" x14ac:dyDescent="0.25">
      <c r="A62" s="2" t="s">
        <v>20</v>
      </c>
      <c r="B62" s="2" t="s">
        <v>73</v>
      </c>
      <c r="C62" s="2" t="s">
        <v>22</v>
      </c>
      <c r="D62" s="139">
        <v>38.204700000000003</v>
      </c>
      <c r="E62" s="139">
        <v>14.6835</v>
      </c>
      <c r="F62" s="139">
        <v>2.5036</v>
      </c>
      <c r="G62" s="139">
        <v>15.6837</v>
      </c>
      <c r="H62" s="139">
        <v>11.553900000000001</v>
      </c>
      <c r="I62" s="139">
        <v>8.5777999999999999</v>
      </c>
      <c r="J62" s="141">
        <v>0.81589999999999996</v>
      </c>
      <c r="K62" s="141">
        <v>3.6360000000000001</v>
      </c>
      <c r="L62" s="141">
        <f t="shared" si="0"/>
        <v>95.659099999999995</v>
      </c>
      <c r="M62" s="2"/>
      <c r="N62" s="2"/>
      <c r="O62" s="2"/>
    </row>
    <row r="63" spans="1:15" x14ac:dyDescent="0.25">
      <c r="A63" s="2" t="s">
        <v>20</v>
      </c>
      <c r="B63" s="2" t="s">
        <v>72</v>
      </c>
      <c r="C63" s="2" t="s">
        <v>308</v>
      </c>
      <c r="D63" s="139">
        <v>0.16889999999999999</v>
      </c>
      <c r="E63" s="139">
        <v>11.0646</v>
      </c>
      <c r="F63" s="139"/>
      <c r="G63" s="139">
        <v>9.9274000000000004</v>
      </c>
      <c r="H63" s="139">
        <v>0.42680000000000001</v>
      </c>
      <c r="I63" s="139">
        <v>67.559299999999993</v>
      </c>
      <c r="J63" s="141"/>
      <c r="K63" s="141">
        <v>2.8384</v>
      </c>
      <c r="L63" s="141">
        <f t="shared" si="0"/>
        <v>91.985399999999998</v>
      </c>
      <c r="M63" s="2"/>
      <c r="N63" s="2"/>
      <c r="O63" s="2"/>
    </row>
    <row r="64" spans="1:15" x14ac:dyDescent="0.25">
      <c r="A64" s="2" t="s">
        <v>20</v>
      </c>
      <c r="B64" s="2" t="s">
        <v>71</v>
      </c>
      <c r="C64" s="2" t="s">
        <v>308</v>
      </c>
      <c r="D64" s="139">
        <v>0.16320000000000001</v>
      </c>
      <c r="E64" s="139">
        <v>10.7563</v>
      </c>
      <c r="F64" s="139"/>
      <c r="G64" s="139">
        <v>12.164199999999999</v>
      </c>
      <c r="H64" s="139">
        <v>0.23219999999999999</v>
      </c>
      <c r="I64" s="139">
        <v>65.364800000000002</v>
      </c>
      <c r="J64" s="141"/>
      <c r="K64" s="141">
        <v>3.8696000000000002</v>
      </c>
      <c r="L64" s="141">
        <f t="shared" si="0"/>
        <v>92.550300000000007</v>
      </c>
      <c r="M64" s="2"/>
      <c r="N64" s="2"/>
      <c r="O64" s="2"/>
    </row>
    <row r="65" spans="1:15" x14ac:dyDescent="0.25">
      <c r="A65" s="2" t="s">
        <v>20</v>
      </c>
      <c r="B65" s="2" t="s">
        <v>70</v>
      </c>
      <c r="C65" s="2" t="s">
        <v>308</v>
      </c>
      <c r="D65" s="139">
        <v>0.28520000000000001</v>
      </c>
      <c r="E65" s="139">
        <v>9.9276</v>
      </c>
      <c r="F65" s="139"/>
      <c r="G65" s="139">
        <v>11.874700000000001</v>
      </c>
      <c r="H65" s="139">
        <v>0.25929999999999997</v>
      </c>
      <c r="I65" s="139">
        <v>66.469499999999996</v>
      </c>
      <c r="J65" s="141"/>
      <c r="K65" s="141">
        <v>3.7498</v>
      </c>
      <c r="L65" s="141">
        <f t="shared" si="0"/>
        <v>92.566099999999992</v>
      </c>
      <c r="M65" s="2"/>
      <c r="N65" s="2"/>
      <c r="O65" s="2"/>
    </row>
    <row r="66" spans="1:15" x14ac:dyDescent="0.25">
      <c r="A66" s="2" t="s">
        <v>20</v>
      </c>
      <c r="B66" s="2" t="s">
        <v>69</v>
      </c>
      <c r="C66" s="2" t="s">
        <v>308</v>
      </c>
      <c r="D66" s="139">
        <v>0.19969999999999999</v>
      </c>
      <c r="E66" s="139">
        <v>9.4077999999999999</v>
      </c>
      <c r="F66" s="139"/>
      <c r="G66" s="139">
        <v>12.4155</v>
      </c>
      <c r="H66" s="139">
        <v>0.30259999999999998</v>
      </c>
      <c r="I66" s="139">
        <v>66.616799999999998</v>
      </c>
      <c r="J66" s="141"/>
      <c r="K66" s="141">
        <v>3.6533000000000002</v>
      </c>
      <c r="L66" s="141">
        <f t="shared" si="0"/>
        <v>92.595699999999994</v>
      </c>
      <c r="M66" s="2"/>
      <c r="N66" s="2"/>
      <c r="O66" s="2"/>
    </row>
    <row r="67" spans="1:15" x14ac:dyDescent="0.25">
      <c r="A67" s="2" t="s">
        <v>20</v>
      </c>
      <c r="B67" s="2" t="s">
        <v>68</v>
      </c>
      <c r="C67" s="2" t="s">
        <v>308</v>
      </c>
      <c r="D67" s="139">
        <v>0.15620000000000001</v>
      </c>
      <c r="E67" s="139">
        <v>11.282999999999999</v>
      </c>
      <c r="F67" s="139"/>
      <c r="G67" s="139">
        <v>10.4566</v>
      </c>
      <c r="H67" s="139">
        <v>0.34200000000000003</v>
      </c>
      <c r="I67" s="139">
        <v>67.695700000000002</v>
      </c>
      <c r="J67" s="141"/>
      <c r="K67" s="141">
        <v>2.7094</v>
      </c>
      <c r="L67" s="141">
        <f t="shared" si="0"/>
        <v>92.642900000000012</v>
      </c>
      <c r="M67" s="2"/>
      <c r="N67" s="2"/>
      <c r="O67" s="2"/>
    </row>
    <row r="68" spans="1:15" x14ac:dyDescent="0.25">
      <c r="A68" s="2" t="s">
        <v>20</v>
      </c>
      <c r="B68" s="2" t="s">
        <v>67</v>
      </c>
      <c r="C68" s="2" t="s">
        <v>308</v>
      </c>
      <c r="D68" s="139">
        <v>0.13059999999999999</v>
      </c>
      <c r="E68" s="139">
        <v>11.3362</v>
      </c>
      <c r="F68" s="139"/>
      <c r="G68" s="139">
        <v>9.7974999999999994</v>
      </c>
      <c r="H68" s="139">
        <v>0.31419999999999998</v>
      </c>
      <c r="I68" s="139">
        <v>68.3155</v>
      </c>
      <c r="J68" s="139"/>
      <c r="K68" s="139">
        <v>2.7465000000000002</v>
      </c>
      <c r="L68" s="139">
        <f t="shared" si="0"/>
        <v>92.640500000000003</v>
      </c>
      <c r="M68" s="2"/>
      <c r="N68" s="2"/>
      <c r="O68" s="2"/>
    </row>
    <row r="69" spans="1:15" x14ac:dyDescent="0.25">
      <c r="A69" s="2" t="s">
        <v>20</v>
      </c>
      <c r="B69" s="2" t="s">
        <v>66</v>
      </c>
      <c r="C69" s="2" t="s">
        <v>24</v>
      </c>
      <c r="D69" s="139">
        <v>41.773600000000002</v>
      </c>
      <c r="E69" s="139">
        <v>11.263400000000001</v>
      </c>
      <c r="F69" s="139">
        <v>0.42909999999999998</v>
      </c>
      <c r="G69" s="139">
        <v>10.0776</v>
      </c>
      <c r="H69" s="139">
        <v>21.505800000000001</v>
      </c>
      <c r="I69" s="139">
        <v>11.06</v>
      </c>
      <c r="J69" s="139">
        <v>-4.7999999999999996E-3</v>
      </c>
      <c r="K69" s="139">
        <v>1.6373</v>
      </c>
      <c r="L69" s="139">
        <f t="shared" si="0"/>
        <v>97.74199999999999</v>
      </c>
      <c r="M69" s="2"/>
      <c r="N69" s="2"/>
      <c r="O69" s="2"/>
    </row>
    <row r="70" spans="1:15" x14ac:dyDescent="0.25">
      <c r="A70" s="2" t="s">
        <v>20</v>
      </c>
      <c r="B70" s="2" t="s">
        <v>65</v>
      </c>
      <c r="C70" s="2" t="s">
        <v>24</v>
      </c>
      <c r="D70" s="139">
        <v>47.476199999999999</v>
      </c>
      <c r="E70" s="139">
        <v>14.0212</v>
      </c>
      <c r="F70" s="139">
        <v>0.41110000000000002</v>
      </c>
      <c r="G70" s="139">
        <v>6.8323999999999998</v>
      </c>
      <c r="H70" s="139">
        <v>22.607199999999999</v>
      </c>
      <c r="I70" s="139">
        <v>6.4835000000000003</v>
      </c>
      <c r="J70" s="139">
        <v>-2.3E-3</v>
      </c>
      <c r="K70" s="139">
        <v>1.4470000000000001</v>
      </c>
      <c r="L70" s="139">
        <f t="shared" si="0"/>
        <v>99.276299999999992</v>
      </c>
      <c r="M70" s="2"/>
      <c r="N70" s="2"/>
      <c r="O70" s="2"/>
    </row>
    <row r="71" spans="1:15" x14ac:dyDescent="0.25">
      <c r="A71" s="2" t="s">
        <v>20</v>
      </c>
      <c r="B71" s="2" t="s">
        <v>64</v>
      </c>
      <c r="C71" s="2" t="s">
        <v>24</v>
      </c>
      <c r="D71" s="139">
        <v>44.784300000000002</v>
      </c>
      <c r="E71" s="139">
        <v>13.1214</v>
      </c>
      <c r="F71" s="139">
        <v>0.43380000000000002</v>
      </c>
      <c r="G71" s="139">
        <v>7.9015000000000004</v>
      </c>
      <c r="H71" s="139">
        <v>21.5457</v>
      </c>
      <c r="I71" s="139">
        <v>9.0132999999999992</v>
      </c>
      <c r="J71" s="139">
        <v>4.0000000000000001E-3</v>
      </c>
      <c r="K71" s="139">
        <v>1.5019</v>
      </c>
      <c r="L71" s="139">
        <f t="shared" si="0"/>
        <v>98.305900000000008</v>
      </c>
      <c r="M71" s="2"/>
      <c r="N71" s="2"/>
      <c r="O71" s="2"/>
    </row>
    <row r="72" spans="1:15" x14ac:dyDescent="0.25">
      <c r="A72" s="2" t="s">
        <v>20</v>
      </c>
      <c r="B72" s="2" t="s">
        <v>63</v>
      </c>
      <c r="C72" s="2" t="s">
        <v>22</v>
      </c>
      <c r="D72" s="139">
        <v>38.201500000000003</v>
      </c>
      <c r="E72" s="139">
        <v>14.498799999999999</v>
      </c>
      <c r="F72" s="139">
        <v>2.4514</v>
      </c>
      <c r="G72" s="139">
        <v>15.3445</v>
      </c>
      <c r="H72" s="139">
        <v>11.6915</v>
      </c>
      <c r="I72" s="139">
        <v>8.8716000000000008</v>
      </c>
      <c r="J72" s="139">
        <v>0.95579999999999998</v>
      </c>
      <c r="K72" s="139">
        <v>3.8405999999999998</v>
      </c>
      <c r="L72" s="139">
        <f t="shared" si="0"/>
        <v>95.855699999999999</v>
      </c>
      <c r="M72" s="2"/>
      <c r="N72" s="2"/>
      <c r="O72" s="2"/>
    </row>
    <row r="73" spans="1:15" x14ac:dyDescent="0.25">
      <c r="A73" s="2" t="s">
        <v>20</v>
      </c>
      <c r="B73" s="2" t="s">
        <v>62</v>
      </c>
      <c r="C73" s="2" t="s">
        <v>24</v>
      </c>
      <c r="D73" s="139">
        <v>42.141100000000002</v>
      </c>
      <c r="E73" s="139">
        <v>11.3108</v>
      </c>
      <c r="F73" s="139">
        <v>0.45989999999999998</v>
      </c>
      <c r="G73" s="139">
        <v>9.8529</v>
      </c>
      <c r="H73" s="139">
        <v>21.314499999999999</v>
      </c>
      <c r="I73" s="139">
        <v>11.039</v>
      </c>
      <c r="J73" s="139">
        <v>3.8E-3</v>
      </c>
      <c r="K73" s="139">
        <v>1.6735</v>
      </c>
      <c r="L73" s="139">
        <f t="shared" si="0"/>
        <v>97.795500000000004</v>
      </c>
      <c r="M73" s="2"/>
      <c r="N73" s="2"/>
      <c r="O73" s="2"/>
    </row>
    <row r="74" spans="1:15" x14ac:dyDescent="0.25">
      <c r="A74" s="2" t="s">
        <v>20</v>
      </c>
      <c r="B74" s="2" t="s">
        <v>61</v>
      </c>
      <c r="C74" s="2" t="s">
        <v>22</v>
      </c>
      <c r="D74" s="139">
        <v>38.724299999999999</v>
      </c>
      <c r="E74" s="139">
        <v>14.9308</v>
      </c>
      <c r="F74" s="139">
        <v>2.3742999999999999</v>
      </c>
      <c r="G74" s="139">
        <v>14.914199999999999</v>
      </c>
      <c r="H74" s="139">
        <v>11.8985</v>
      </c>
      <c r="I74" s="139">
        <v>8.8055000000000003</v>
      </c>
      <c r="J74" s="139">
        <v>0.77180000000000004</v>
      </c>
      <c r="K74" s="139">
        <v>3.7311000000000001</v>
      </c>
      <c r="L74" s="139">
        <f t="shared" si="0"/>
        <v>96.15049999999998</v>
      </c>
      <c r="M74" s="2"/>
      <c r="N74" s="2"/>
      <c r="O74" s="2"/>
    </row>
    <row r="75" spans="1:15" x14ac:dyDescent="0.25">
      <c r="A75" s="2" t="s">
        <v>20</v>
      </c>
      <c r="B75" s="2" t="s">
        <v>60</v>
      </c>
      <c r="C75" s="2" t="s">
        <v>24</v>
      </c>
      <c r="D75" s="139">
        <v>42.392299999999999</v>
      </c>
      <c r="E75" s="139">
        <v>11.469099999999999</v>
      </c>
      <c r="F75" s="139">
        <v>0.45750000000000002</v>
      </c>
      <c r="G75" s="139">
        <v>9.4743999999999993</v>
      </c>
      <c r="H75" s="139">
        <v>21.355599999999999</v>
      </c>
      <c r="I75" s="139">
        <v>10.9467</v>
      </c>
      <c r="J75" s="139">
        <v>9.9000000000000008E-3</v>
      </c>
      <c r="K75" s="139">
        <v>1.7015</v>
      </c>
      <c r="L75" s="139">
        <f t="shared" si="0"/>
        <v>97.806999999999988</v>
      </c>
      <c r="M75" s="2"/>
      <c r="N75" s="2"/>
      <c r="O75" s="2"/>
    </row>
    <row r="76" spans="1:15" x14ac:dyDescent="0.25">
      <c r="A76" s="2" t="s">
        <v>20</v>
      </c>
      <c r="B76" s="2" t="s">
        <v>59</v>
      </c>
      <c r="C76" s="2" t="s">
        <v>24</v>
      </c>
      <c r="D76" s="139">
        <v>46.330599999999997</v>
      </c>
      <c r="E76" s="139">
        <v>13.587300000000001</v>
      </c>
      <c r="F76" s="139">
        <v>0.4078</v>
      </c>
      <c r="G76" s="139">
        <v>7.1741999999999999</v>
      </c>
      <c r="H76" s="139">
        <v>22.744299999999999</v>
      </c>
      <c r="I76" s="139">
        <v>7.3216999999999999</v>
      </c>
      <c r="J76" s="139">
        <v>5.7999999999999996E-3</v>
      </c>
      <c r="K76" s="139">
        <v>1.4100999999999999</v>
      </c>
      <c r="L76" s="139">
        <f t="shared" si="0"/>
        <v>98.981799999999993</v>
      </c>
      <c r="M76" s="2"/>
      <c r="N76" s="2"/>
      <c r="O76" s="2"/>
    </row>
    <row r="77" spans="1:15" x14ac:dyDescent="0.25">
      <c r="A77" s="2" t="s">
        <v>20</v>
      </c>
      <c r="B77" s="2" t="s">
        <v>58</v>
      </c>
      <c r="C77" s="2" t="s">
        <v>24</v>
      </c>
      <c r="D77" s="139">
        <v>43.234400000000001</v>
      </c>
      <c r="E77" s="139">
        <v>11.9642</v>
      </c>
      <c r="F77" s="139">
        <v>0.46700000000000003</v>
      </c>
      <c r="G77" s="139">
        <v>8.3353000000000002</v>
      </c>
      <c r="H77" s="139">
        <v>20.862400000000001</v>
      </c>
      <c r="I77" s="139">
        <v>11.375299999999999</v>
      </c>
      <c r="J77" s="139">
        <v>5.7999999999999996E-3</v>
      </c>
      <c r="K77" s="139">
        <v>1.7529999999999999</v>
      </c>
      <c r="L77" s="139">
        <f t="shared" si="0"/>
        <v>97.997399999999999</v>
      </c>
      <c r="M77" s="2"/>
      <c r="N77" s="2"/>
      <c r="O77" s="2"/>
    </row>
    <row r="78" spans="1:15" x14ac:dyDescent="0.25">
      <c r="A78" s="2" t="s">
        <v>20</v>
      </c>
      <c r="B78" s="2" t="s">
        <v>57</v>
      </c>
      <c r="C78" s="2" t="s">
        <v>24</v>
      </c>
      <c r="D78" s="139">
        <v>47.584400000000002</v>
      </c>
      <c r="E78" s="139">
        <v>13.9535</v>
      </c>
      <c r="F78" s="139">
        <v>0.42149999999999999</v>
      </c>
      <c r="G78" s="139">
        <v>6.4851000000000001</v>
      </c>
      <c r="H78" s="139">
        <v>22.757100000000001</v>
      </c>
      <c r="I78" s="139">
        <v>6.9147999999999996</v>
      </c>
      <c r="J78" s="139">
        <v>1.3299999999999999E-2</v>
      </c>
      <c r="K78" s="139">
        <v>1.2659</v>
      </c>
      <c r="L78" s="139">
        <f t="shared" si="0"/>
        <v>99.395600000000016</v>
      </c>
      <c r="M78" s="2"/>
      <c r="N78" s="2"/>
      <c r="O78" s="2"/>
    </row>
    <row r="79" spans="1:15" x14ac:dyDescent="0.25">
      <c r="A79" s="2" t="s">
        <v>20</v>
      </c>
      <c r="B79" s="2" t="s">
        <v>56</v>
      </c>
      <c r="C79" s="2" t="s">
        <v>24</v>
      </c>
      <c r="D79" s="139">
        <v>41.473100000000002</v>
      </c>
      <c r="E79" s="139">
        <v>10.9948</v>
      </c>
      <c r="F79" s="139">
        <v>0.47120000000000001</v>
      </c>
      <c r="G79" s="139">
        <v>9.6843000000000004</v>
      </c>
      <c r="H79" s="139">
        <v>21.308299999999999</v>
      </c>
      <c r="I79" s="139">
        <v>11.7522</v>
      </c>
      <c r="J79" s="139">
        <v>2.9399999999999999E-2</v>
      </c>
      <c r="K79" s="139">
        <v>1.9688000000000001</v>
      </c>
      <c r="L79" s="139">
        <f t="shared" si="0"/>
        <v>97.682100000000005</v>
      </c>
      <c r="M79" s="2"/>
      <c r="N79" s="2"/>
      <c r="O79" s="2"/>
    </row>
    <row r="80" spans="1:15" x14ac:dyDescent="0.25">
      <c r="A80" s="2" t="s">
        <v>20</v>
      </c>
      <c r="B80" s="2" t="s">
        <v>55</v>
      </c>
      <c r="C80" s="2" t="s">
        <v>24</v>
      </c>
      <c r="D80" s="139">
        <v>47.1051</v>
      </c>
      <c r="E80" s="139">
        <v>13.990600000000001</v>
      </c>
      <c r="F80" s="139">
        <v>0.43140000000000001</v>
      </c>
      <c r="G80" s="139">
        <v>6.774</v>
      </c>
      <c r="H80" s="139">
        <v>22.675000000000001</v>
      </c>
      <c r="I80" s="139">
        <v>6.7899000000000003</v>
      </c>
      <c r="J80" s="139">
        <v>6.7000000000000002E-3</v>
      </c>
      <c r="K80" s="139">
        <v>1.4001999999999999</v>
      </c>
      <c r="L80" s="139">
        <f t="shared" si="0"/>
        <v>99.172899999999998</v>
      </c>
      <c r="M80" s="2"/>
      <c r="N80" s="2"/>
      <c r="O80" s="2"/>
    </row>
    <row r="81" spans="1:15" x14ac:dyDescent="0.25">
      <c r="A81" s="2" t="s">
        <v>20</v>
      </c>
      <c r="B81" s="2" t="s">
        <v>54</v>
      </c>
      <c r="C81" s="2" t="s">
        <v>24</v>
      </c>
      <c r="D81" s="139">
        <v>45.573500000000003</v>
      </c>
      <c r="E81" s="139">
        <v>13.352600000000001</v>
      </c>
      <c r="F81" s="139">
        <v>0.43969999999999998</v>
      </c>
      <c r="G81" s="139">
        <v>7.7088999999999999</v>
      </c>
      <c r="H81" s="139">
        <v>22.501100000000001</v>
      </c>
      <c r="I81" s="139">
        <v>7.0162000000000004</v>
      </c>
      <c r="J81" s="139">
        <v>1.54E-2</v>
      </c>
      <c r="K81" s="139">
        <v>1.6466000000000001</v>
      </c>
      <c r="L81" s="139">
        <f t="shared" ref="L81:L112" si="1">SUM(D81:K81)</f>
        <v>98.254000000000019</v>
      </c>
      <c r="M81" s="2"/>
      <c r="N81" s="2"/>
      <c r="O81" s="2"/>
    </row>
    <row r="82" spans="1:15" x14ac:dyDescent="0.25">
      <c r="A82" s="2" t="s">
        <v>20</v>
      </c>
      <c r="B82" s="2" t="s">
        <v>53</v>
      </c>
      <c r="C82" s="2" t="s">
        <v>24</v>
      </c>
      <c r="D82" s="139">
        <v>42.431899999999999</v>
      </c>
      <c r="E82" s="139">
        <v>12.0343</v>
      </c>
      <c r="F82" s="139">
        <v>0.4017</v>
      </c>
      <c r="G82" s="139">
        <v>9.4608000000000008</v>
      </c>
      <c r="H82" s="139">
        <v>21.1738</v>
      </c>
      <c r="I82" s="139">
        <v>10.978899999999999</v>
      </c>
      <c r="J82" s="139">
        <v>-3.0999999999999999E-3</v>
      </c>
      <c r="K82" s="139">
        <v>1.637</v>
      </c>
      <c r="L82" s="139">
        <f t="shared" si="1"/>
        <v>98.115299999999991</v>
      </c>
      <c r="M82" s="2"/>
      <c r="N82" s="2"/>
      <c r="O82" s="2"/>
    </row>
    <row r="83" spans="1:15" x14ac:dyDescent="0.25">
      <c r="A83" s="2" t="s">
        <v>20</v>
      </c>
      <c r="B83" s="2" t="s">
        <v>52</v>
      </c>
      <c r="C83" s="2" t="s">
        <v>24</v>
      </c>
      <c r="D83" s="139">
        <v>47.1355</v>
      </c>
      <c r="E83" s="139">
        <v>14.0724</v>
      </c>
      <c r="F83" s="139">
        <v>0.38850000000000001</v>
      </c>
      <c r="G83" s="139">
        <v>6.0796999999999999</v>
      </c>
      <c r="H83" s="139">
        <v>22.5351</v>
      </c>
      <c r="I83" s="139">
        <v>6.5742000000000003</v>
      </c>
      <c r="J83" s="139">
        <v>7.6E-3</v>
      </c>
      <c r="K83" s="139">
        <v>1.3835999999999999</v>
      </c>
      <c r="L83" s="139">
        <f t="shared" si="1"/>
        <v>98.176600000000008</v>
      </c>
      <c r="M83" s="2"/>
      <c r="N83" s="2"/>
      <c r="O83" s="2"/>
    </row>
    <row r="84" spans="1:15" x14ac:dyDescent="0.25">
      <c r="A84" s="2" t="s">
        <v>20</v>
      </c>
      <c r="B84" s="2" t="s">
        <v>51</v>
      </c>
      <c r="C84" s="2" t="s">
        <v>308</v>
      </c>
      <c r="D84" s="139">
        <v>0.1431</v>
      </c>
      <c r="E84" s="139">
        <v>10.129899999999999</v>
      </c>
      <c r="F84" s="139"/>
      <c r="G84" s="139">
        <v>10.6898</v>
      </c>
      <c r="H84" s="139">
        <v>0.19339999999999999</v>
      </c>
      <c r="I84" s="139">
        <v>67.451499999999996</v>
      </c>
      <c r="J84" s="139"/>
      <c r="K84" s="139">
        <v>3.5794999999999999</v>
      </c>
      <c r="L84" s="139">
        <f t="shared" si="1"/>
        <v>92.18719999999999</v>
      </c>
      <c r="M84" s="2"/>
      <c r="N84" s="2"/>
      <c r="O84" s="2"/>
    </row>
    <row r="85" spans="1:15" x14ac:dyDescent="0.25">
      <c r="A85" s="2" t="s">
        <v>20</v>
      </c>
      <c r="B85" s="2" t="s">
        <v>50</v>
      </c>
      <c r="C85" s="2" t="s">
        <v>308</v>
      </c>
      <c r="D85" s="139">
        <v>0.13750000000000001</v>
      </c>
      <c r="E85" s="139">
        <v>10.4192</v>
      </c>
      <c r="F85" s="139"/>
      <c r="G85" s="139">
        <v>10.6998</v>
      </c>
      <c r="H85" s="139">
        <v>0.2172</v>
      </c>
      <c r="I85" s="139">
        <v>67.829899999999995</v>
      </c>
      <c r="J85" s="139"/>
      <c r="K85" s="139">
        <v>3.4298999999999999</v>
      </c>
      <c r="L85" s="139">
        <f t="shared" si="1"/>
        <v>92.733499999999992</v>
      </c>
      <c r="M85" s="2"/>
      <c r="N85" s="2"/>
      <c r="O85" s="2"/>
    </row>
    <row r="86" spans="1:15" x14ac:dyDescent="0.25">
      <c r="A86" s="2" t="s">
        <v>20</v>
      </c>
      <c r="B86" s="2" t="s">
        <v>49</v>
      </c>
      <c r="C86" s="2" t="s">
        <v>308</v>
      </c>
      <c r="D86" s="139">
        <v>0.1245</v>
      </c>
      <c r="E86" s="139">
        <v>9.6405999999999992</v>
      </c>
      <c r="F86" s="139"/>
      <c r="G86" s="139">
        <v>11.2841</v>
      </c>
      <c r="H86" s="139">
        <v>0.17169999999999999</v>
      </c>
      <c r="I86" s="139">
        <v>67.590100000000007</v>
      </c>
      <c r="J86" s="139"/>
      <c r="K86" s="139">
        <v>3.7709000000000001</v>
      </c>
      <c r="L86" s="139">
        <f t="shared" si="1"/>
        <v>92.581900000000005</v>
      </c>
      <c r="M86" s="2"/>
      <c r="N86" s="2"/>
      <c r="O86" s="2"/>
    </row>
    <row r="87" spans="1:15" x14ac:dyDescent="0.25">
      <c r="A87" s="2" t="s">
        <v>20</v>
      </c>
      <c r="B87" s="2" t="s">
        <v>48</v>
      </c>
      <c r="C87" s="2" t="s">
        <v>308</v>
      </c>
      <c r="D87" s="139">
        <v>9.06E-2</v>
      </c>
      <c r="E87" s="139">
        <v>9.7482000000000006</v>
      </c>
      <c r="F87" s="139"/>
      <c r="G87" s="139">
        <v>11.254</v>
      </c>
      <c r="H87" s="139">
        <v>0.1331</v>
      </c>
      <c r="I87" s="139">
        <v>67.699200000000005</v>
      </c>
      <c r="J87" s="139"/>
      <c r="K87" s="139">
        <v>3.4077999999999999</v>
      </c>
      <c r="L87" s="139">
        <f t="shared" si="1"/>
        <v>92.332899999999995</v>
      </c>
      <c r="M87" s="2"/>
      <c r="N87" s="2"/>
      <c r="O87" s="2"/>
    </row>
    <row r="88" spans="1:15" x14ac:dyDescent="0.25">
      <c r="A88" s="2" t="s">
        <v>20</v>
      </c>
      <c r="B88" s="2" t="s">
        <v>47</v>
      </c>
      <c r="C88" s="2" t="s">
        <v>308</v>
      </c>
      <c r="D88" s="139">
        <v>0.2301</v>
      </c>
      <c r="E88" s="139">
        <v>8.3839000000000006</v>
      </c>
      <c r="F88" s="139"/>
      <c r="G88" s="139">
        <v>11.4663</v>
      </c>
      <c r="H88" s="139">
        <v>0.30459999999999998</v>
      </c>
      <c r="I88" s="139">
        <v>68.107500000000002</v>
      </c>
      <c r="J88" s="139"/>
      <c r="K88" s="139">
        <v>2.8919000000000001</v>
      </c>
      <c r="L88" s="139">
        <f t="shared" si="1"/>
        <v>91.38430000000001</v>
      </c>
      <c r="M88" s="2"/>
      <c r="N88" s="2"/>
      <c r="O88" s="2"/>
    </row>
    <row r="89" spans="1:15" x14ac:dyDescent="0.25">
      <c r="A89" s="2" t="s">
        <v>20</v>
      </c>
      <c r="B89" s="2" t="s">
        <v>46</v>
      </c>
      <c r="C89" s="2" t="s">
        <v>308</v>
      </c>
      <c r="D89" s="139">
        <v>0.14849999999999999</v>
      </c>
      <c r="E89" s="139">
        <v>9.5963999999999992</v>
      </c>
      <c r="F89" s="139"/>
      <c r="G89" s="139">
        <v>11.3156</v>
      </c>
      <c r="H89" s="139">
        <v>0.13869999999999999</v>
      </c>
      <c r="I89" s="139">
        <v>68.274699999999996</v>
      </c>
      <c r="J89" s="139"/>
      <c r="K89" s="139">
        <v>3.3795999999999999</v>
      </c>
      <c r="L89" s="139">
        <f t="shared" si="1"/>
        <v>92.853499999999983</v>
      </c>
      <c r="M89" s="2"/>
      <c r="N89" s="2"/>
      <c r="O89" s="2"/>
    </row>
    <row r="90" spans="1:15" x14ac:dyDescent="0.25">
      <c r="A90" s="2" t="s">
        <v>20</v>
      </c>
      <c r="B90" s="2" t="s">
        <v>45</v>
      </c>
      <c r="C90" s="2" t="s">
        <v>308</v>
      </c>
      <c r="D90" s="139">
        <v>0.1517</v>
      </c>
      <c r="E90" s="139">
        <v>9.2896000000000001</v>
      </c>
      <c r="F90" s="139"/>
      <c r="G90" s="139">
        <v>11.510899999999999</v>
      </c>
      <c r="H90" s="139">
        <v>0.14119999999999999</v>
      </c>
      <c r="I90" s="139">
        <v>66.7958</v>
      </c>
      <c r="J90" s="139"/>
      <c r="K90" s="139">
        <v>3.4588000000000001</v>
      </c>
      <c r="L90" s="139">
        <f t="shared" si="1"/>
        <v>91.347999999999999</v>
      </c>
      <c r="M90" s="2"/>
      <c r="N90" s="2"/>
      <c r="O90" s="2"/>
    </row>
    <row r="91" spans="1:15" x14ac:dyDescent="0.25">
      <c r="A91" s="2" t="s">
        <v>20</v>
      </c>
      <c r="B91" s="2" t="s">
        <v>44</v>
      </c>
      <c r="C91" s="2" t="s">
        <v>308</v>
      </c>
      <c r="D91" s="139">
        <v>0.15509999999999999</v>
      </c>
      <c r="E91" s="139">
        <v>9.7423000000000002</v>
      </c>
      <c r="F91" s="139"/>
      <c r="G91" s="139">
        <v>11.3278</v>
      </c>
      <c r="H91" s="139">
        <v>0.29089999999999999</v>
      </c>
      <c r="I91" s="139">
        <v>67.619699999999995</v>
      </c>
      <c r="J91" s="139"/>
      <c r="K91" s="139">
        <v>3.4862000000000002</v>
      </c>
      <c r="L91" s="139">
        <f t="shared" si="1"/>
        <v>92.621999999999986</v>
      </c>
      <c r="M91" s="2"/>
      <c r="N91" s="2"/>
      <c r="O91" s="2"/>
    </row>
    <row r="92" spans="1:15" x14ac:dyDescent="0.25">
      <c r="A92" s="2" t="s">
        <v>20</v>
      </c>
      <c r="B92" s="2" t="s">
        <v>43</v>
      </c>
      <c r="C92" s="2" t="s">
        <v>308</v>
      </c>
      <c r="D92" s="139">
        <v>0.15329999999999999</v>
      </c>
      <c r="E92" s="139">
        <v>9.6930999999999994</v>
      </c>
      <c r="F92" s="139"/>
      <c r="G92" s="139">
        <v>11.7315</v>
      </c>
      <c r="H92" s="139">
        <v>0.2069</v>
      </c>
      <c r="I92" s="139">
        <v>67.212299999999999</v>
      </c>
      <c r="J92" s="139"/>
      <c r="K92" s="139">
        <v>3.4405999999999999</v>
      </c>
      <c r="L92" s="139">
        <f t="shared" si="1"/>
        <v>92.437700000000007</v>
      </c>
      <c r="M92" s="2"/>
      <c r="N92" s="2"/>
      <c r="O92" s="2"/>
    </row>
    <row r="93" spans="1:15" x14ac:dyDescent="0.25">
      <c r="A93" s="2" t="s">
        <v>20</v>
      </c>
      <c r="B93" s="2" t="s">
        <v>42</v>
      </c>
      <c r="C93" s="2" t="s">
        <v>41</v>
      </c>
      <c r="D93" s="139">
        <v>44.843000000000004</v>
      </c>
      <c r="E93" s="139">
        <v>12.685499999999999</v>
      </c>
      <c r="F93" s="139">
        <v>0.46110000000000001</v>
      </c>
      <c r="G93" s="139">
        <v>8.2463999999999995</v>
      </c>
      <c r="H93" s="139">
        <v>22.4542</v>
      </c>
      <c r="I93" s="139">
        <v>7.6649000000000003</v>
      </c>
      <c r="J93" s="139">
        <v>1.55E-2</v>
      </c>
      <c r="K93" s="139">
        <v>1.7727999999999999</v>
      </c>
      <c r="L93" s="139">
        <f t="shared" si="1"/>
        <v>98.143400000000014</v>
      </c>
      <c r="M93" s="2"/>
      <c r="N93" s="2"/>
      <c r="O93" s="2"/>
    </row>
    <row r="94" spans="1:15" x14ac:dyDescent="0.25">
      <c r="A94" s="2" t="s">
        <v>20</v>
      </c>
      <c r="B94" s="2" t="s">
        <v>40</v>
      </c>
      <c r="C94" s="2" t="s">
        <v>24</v>
      </c>
      <c r="D94" s="139">
        <v>40.908000000000001</v>
      </c>
      <c r="E94" s="139">
        <v>10.8003</v>
      </c>
      <c r="F94" s="139">
        <v>0.49249999999999999</v>
      </c>
      <c r="G94" s="139">
        <v>10.6844</v>
      </c>
      <c r="H94" s="139">
        <v>21.2927</v>
      </c>
      <c r="I94" s="139">
        <v>11.6248</v>
      </c>
      <c r="J94" s="139">
        <v>6.3E-3</v>
      </c>
      <c r="K94" s="139">
        <v>1.8387</v>
      </c>
      <c r="L94" s="139">
        <f t="shared" si="1"/>
        <v>97.647699999999986</v>
      </c>
      <c r="M94" s="2"/>
      <c r="N94" s="2"/>
      <c r="O94" s="2"/>
    </row>
    <row r="95" spans="1:15" x14ac:dyDescent="0.25">
      <c r="A95" s="2" t="s">
        <v>20</v>
      </c>
      <c r="B95" s="2" t="s">
        <v>39</v>
      </c>
      <c r="C95" s="2" t="s">
        <v>24</v>
      </c>
      <c r="D95" s="139">
        <v>47.167700000000004</v>
      </c>
      <c r="E95" s="139">
        <v>14.2476</v>
      </c>
      <c r="F95" s="139">
        <v>0.4284</v>
      </c>
      <c r="G95" s="139">
        <v>5.9584999999999999</v>
      </c>
      <c r="H95" s="139">
        <v>22.456900000000001</v>
      </c>
      <c r="I95" s="139">
        <v>6.4612999999999996</v>
      </c>
      <c r="J95" s="139">
        <v>1.3100000000000001E-2</v>
      </c>
      <c r="K95" s="139">
        <v>1.3446</v>
      </c>
      <c r="L95" s="139">
        <f t="shared" si="1"/>
        <v>98.078099999999992</v>
      </c>
      <c r="M95" s="2"/>
      <c r="N95" s="2"/>
      <c r="O95" s="2"/>
    </row>
    <row r="96" spans="1:15" x14ac:dyDescent="0.25">
      <c r="A96" s="2" t="s">
        <v>20</v>
      </c>
      <c r="B96" s="2" t="s">
        <v>38</v>
      </c>
      <c r="C96" s="2" t="s">
        <v>24</v>
      </c>
      <c r="D96" s="139">
        <v>41.728200000000001</v>
      </c>
      <c r="E96" s="139">
        <v>11.2539</v>
      </c>
      <c r="F96" s="139">
        <v>0.47510000000000002</v>
      </c>
      <c r="G96" s="139">
        <v>9.5512999999999995</v>
      </c>
      <c r="H96" s="139">
        <v>21.036200000000001</v>
      </c>
      <c r="I96" s="139">
        <v>11.764099999999999</v>
      </c>
      <c r="J96" s="139">
        <v>8.2000000000000007E-3</v>
      </c>
      <c r="K96" s="139">
        <v>1.7528999999999999</v>
      </c>
      <c r="L96" s="139">
        <f t="shared" si="1"/>
        <v>97.569900000000004</v>
      </c>
      <c r="M96" s="2"/>
      <c r="N96" s="2"/>
      <c r="O96" s="2"/>
    </row>
    <row r="97" spans="1:15" x14ac:dyDescent="0.25">
      <c r="A97" s="2" t="s">
        <v>20</v>
      </c>
      <c r="B97" s="2" t="s">
        <v>37</v>
      </c>
      <c r="C97" s="2" t="s">
        <v>24</v>
      </c>
      <c r="D97" s="139">
        <v>45.718000000000004</v>
      </c>
      <c r="E97" s="139">
        <v>13.369300000000001</v>
      </c>
      <c r="F97" s="139">
        <v>0.44009999999999999</v>
      </c>
      <c r="G97" s="139">
        <v>7.8593999999999999</v>
      </c>
      <c r="H97" s="139">
        <v>22.307600000000001</v>
      </c>
      <c r="I97" s="139">
        <v>7.2187999999999999</v>
      </c>
      <c r="J97" s="139">
        <v>1.9199999999999998E-2</v>
      </c>
      <c r="K97" s="139">
        <v>1.8154999999999999</v>
      </c>
      <c r="L97" s="139">
        <f t="shared" si="1"/>
        <v>98.747900000000001</v>
      </c>
      <c r="M97" s="2"/>
      <c r="N97" s="2"/>
      <c r="O97" s="2"/>
    </row>
    <row r="98" spans="1:15" x14ac:dyDescent="0.25">
      <c r="A98" s="2" t="s">
        <v>20</v>
      </c>
      <c r="B98" s="2" t="s">
        <v>36</v>
      </c>
      <c r="C98" s="2" t="s">
        <v>24</v>
      </c>
      <c r="D98" s="139">
        <v>40.858199999999997</v>
      </c>
      <c r="E98" s="139">
        <v>10.5655</v>
      </c>
      <c r="F98" s="139">
        <v>0.45779999999999998</v>
      </c>
      <c r="G98" s="139">
        <v>10.4916</v>
      </c>
      <c r="H98" s="139">
        <v>21.3506</v>
      </c>
      <c r="I98" s="139">
        <v>11.8118</v>
      </c>
      <c r="J98" s="139">
        <v>7.4000000000000003E-3</v>
      </c>
      <c r="K98" s="139">
        <v>1.9899</v>
      </c>
      <c r="L98" s="139">
        <f t="shared" si="1"/>
        <v>97.532800000000009</v>
      </c>
      <c r="M98" s="2"/>
      <c r="N98" s="2"/>
      <c r="O98" s="2"/>
    </row>
    <row r="99" spans="1:15" x14ac:dyDescent="0.25">
      <c r="A99" s="2" t="s">
        <v>20</v>
      </c>
      <c r="B99" s="2" t="s">
        <v>35</v>
      </c>
      <c r="C99" s="2" t="s">
        <v>24</v>
      </c>
      <c r="D99" s="139">
        <v>46.376100000000001</v>
      </c>
      <c r="E99" s="139">
        <v>13.4878</v>
      </c>
      <c r="F99" s="139">
        <v>0.44319999999999998</v>
      </c>
      <c r="G99" s="139">
        <v>6.7740999999999998</v>
      </c>
      <c r="H99" s="139">
        <v>22.7441</v>
      </c>
      <c r="I99" s="139">
        <v>7.4066000000000001</v>
      </c>
      <c r="J99" s="139">
        <v>7.6E-3</v>
      </c>
      <c r="K99" s="139">
        <v>1.5683</v>
      </c>
      <c r="L99" s="139">
        <f t="shared" si="1"/>
        <v>98.807799999999986</v>
      </c>
      <c r="M99" s="2"/>
      <c r="N99" s="2"/>
      <c r="O99" s="2"/>
    </row>
    <row r="100" spans="1:15" x14ac:dyDescent="0.25">
      <c r="A100" s="2" t="s">
        <v>20</v>
      </c>
      <c r="B100" s="2" t="s">
        <v>34</v>
      </c>
      <c r="C100" s="2" t="s">
        <v>24</v>
      </c>
      <c r="D100" s="139">
        <v>41.56</v>
      </c>
      <c r="E100" s="139">
        <v>11.130699999999999</v>
      </c>
      <c r="F100" s="139">
        <v>0.47239999999999999</v>
      </c>
      <c r="G100" s="139">
        <v>9.6387</v>
      </c>
      <c r="H100" s="139">
        <v>21.295100000000001</v>
      </c>
      <c r="I100" s="139">
        <v>11.681100000000001</v>
      </c>
      <c r="J100" s="139">
        <v>8.3000000000000001E-3</v>
      </c>
      <c r="K100" s="139">
        <v>1.9691000000000001</v>
      </c>
      <c r="L100" s="139">
        <f t="shared" si="1"/>
        <v>97.755400000000009</v>
      </c>
      <c r="M100" s="2"/>
      <c r="N100" s="2"/>
      <c r="O100" s="2"/>
    </row>
    <row r="101" spans="1:15" x14ac:dyDescent="0.25">
      <c r="A101" s="2" t="s">
        <v>20</v>
      </c>
      <c r="B101" s="2" t="s">
        <v>33</v>
      </c>
      <c r="C101" s="2" t="s">
        <v>24</v>
      </c>
      <c r="D101" s="139">
        <v>46.353099999999998</v>
      </c>
      <c r="E101" s="139">
        <v>13.671099999999999</v>
      </c>
      <c r="F101" s="139">
        <v>0.44779999999999998</v>
      </c>
      <c r="G101" s="139">
        <v>6.4245000000000001</v>
      </c>
      <c r="H101" s="139">
        <v>22.622399999999999</v>
      </c>
      <c r="I101" s="139">
        <v>6.9995000000000003</v>
      </c>
      <c r="J101" s="139">
        <v>0.02</v>
      </c>
      <c r="K101" s="139">
        <v>1.3713</v>
      </c>
      <c r="L101" s="139">
        <f t="shared" si="1"/>
        <v>97.909699999999987</v>
      </c>
      <c r="M101" s="2"/>
      <c r="N101" s="2"/>
      <c r="O101" s="2"/>
    </row>
    <row r="102" spans="1:15" x14ac:dyDescent="0.25">
      <c r="A102" s="2" t="s">
        <v>20</v>
      </c>
      <c r="B102" s="2" t="s">
        <v>32</v>
      </c>
      <c r="C102" s="2" t="s">
        <v>24</v>
      </c>
      <c r="D102" s="139">
        <v>42.032699999999998</v>
      </c>
      <c r="E102" s="139">
        <v>11.7913</v>
      </c>
      <c r="F102" s="139">
        <v>0.43330000000000002</v>
      </c>
      <c r="G102" s="139">
        <v>9.1760000000000002</v>
      </c>
      <c r="H102" s="139">
        <v>20.900600000000001</v>
      </c>
      <c r="I102" s="139">
        <v>11.3443</v>
      </c>
      <c r="J102" s="139">
        <v>9.7999999999999997E-3</v>
      </c>
      <c r="K102" s="139">
        <v>1.6833</v>
      </c>
      <c r="L102" s="139">
        <f t="shared" si="1"/>
        <v>97.371300000000005</v>
      </c>
      <c r="M102" s="2"/>
      <c r="N102" s="2"/>
      <c r="O102" s="2"/>
    </row>
    <row r="103" spans="1:15" x14ac:dyDescent="0.25">
      <c r="A103" s="2" t="s">
        <v>20</v>
      </c>
      <c r="B103" s="2" t="s">
        <v>31</v>
      </c>
      <c r="C103" s="2" t="s">
        <v>24</v>
      </c>
      <c r="D103" s="139">
        <v>45.3262</v>
      </c>
      <c r="E103" s="139">
        <v>13.0604</v>
      </c>
      <c r="F103" s="139">
        <v>0.45390000000000003</v>
      </c>
      <c r="G103" s="139">
        <v>8.1335999999999995</v>
      </c>
      <c r="H103" s="139">
        <v>22.569900000000001</v>
      </c>
      <c r="I103" s="139">
        <v>7.3212000000000002</v>
      </c>
      <c r="J103" s="139">
        <v>1.7999999999999999E-2</v>
      </c>
      <c r="K103" s="139">
        <v>1.6242000000000001</v>
      </c>
      <c r="L103" s="139">
        <f t="shared" si="1"/>
        <v>98.507400000000004</v>
      </c>
      <c r="M103" s="2"/>
      <c r="N103" s="2"/>
      <c r="O103" s="2"/>
    </row>
    <row r="104" spans="1:15" x14ac:dyDescent="0.25">
      <c r="A104" s="2" t="s">
        <v>20</v>
      </c>
      <c r="B104" s="2" t="s">
        <v>30</v>
      </c>
      <c r="C104" s="2" t="s">
        <v>24</v>
      </c>
      <c r="D104" s="139">
        <v>47.010100000000001</v>
      </c>
      <c r="E104" s="139">
        <v>13.8926</v>
      </c>
      <c r="F104" s="139">
        <v>0.437</v>
      </c>
      <c r="G104" s="139">
        <v>6.7011000000000003</v>
      </c>
      <c r="H104" s="139">
        <v>22.417100000000001</v>
      </c>
      <c r="I104" s="139">
        <v>6.5625</v>
      </c>
      <c r="J104" s="139">
        <v>1.3100000000000001E-2</v>
      </c>
      <c r="K104" s="139">
        <v>1.5737000000000001</v>
      </c>
      <c r="L104" s="139">
        <f t="shared" si="1"/>
        <v>98.607200000000006</v>
      </c>
      <c r="M104" s="2"/>
      <c r="N104" s="2"/>
      <c r="O104" s="2"/>
    </row>
    <row r="105" spans="1:15" x14ac:dyDescent="0.25">
      <c r="A105" s="2" t="s">
        <v>20</v>
      </c>
      <c r="B105" s="2" t="s">
        <v>29</v>
      </c>
      <c r="C105" s="2" t="s">
        <v>24</v>
      </c>
      <c r="D105" s="139">
        <v>45.49</v>
      </c>
      <c r="E105" s="139">
        <v>13.0792</v>
      </c>
      <c r="F105" s="139">
        <v>0.43719999999999998</v>
      </c>
      <c r="G105" s="139">
        <v>7.9481999999999999</v>
      </c>
      <c r="H105" s="139">
        <v>22.2746</v>
      </c>
      <c r="I105" s="139">
        <v>7.5685000000000002</v>
      </c>
      <c r="J105" s="139">
        <v>-2.8999999999999998E-3</v>
      </c>
      <c r="K105" s="139">
        <v>1.4925999999999999</v>
      </c>
      <c r="L105" s="139">
        <f t="shared" si="1"/>
        <v>98.287399999999991</v>
      </c>
      <c r="M105" s="2"/>
      <c r="N105" s="2"/>
      <c r="O105" s="2"/>
    </row>
    <row r="106" spans="1:15" x14ac:dyDescent="0.25">
      <c r="A106" s="2" t="s">
        <v>20</v>
      </c>
      <c r="B106" s="2" t="s">
        <v>28</v>
      </c>
      <c r="C106" s="2" t="s">
        <v>24</v>
      </c>
      <c r="D106" s="139">
        <v>42.162300000000002</v>
      </c>
      <c r="E106" s="139">
        <v>11.614699999999999</v>
      </c>
      <c r="F106" s="139">
        <v>0.45290000000000002</v>
      </c>
      <c r="G106" s="139">
        <v>9.2879000000000005</v>
      </c>
      <c r="H106" s="139">
        <v>21.6449</v>
      </c>
      <c r="I106" s="139">
        <v>10.9666</v>
      </c>
      <c r="J106" s="139">
        <v>-4.0000000000000002E-4</v>
      </c>
      <c r="K106" s="139">
        <v>1.9587000000000001</v>
      </c>
      <c r="L106" s="139">
        <f t="shared" si="1"/>
        <v>98.087599999999995</v>
      </c>
      <c r="M106" s="2"/>
      <c r="N106" s="2"/>
      <c r="O106" s="2"/>
    </row>
    <row r="107" spans="1:15" x14ac:dyDescent="0.25">
      <c r="A107" s="2" t="s">
        <v>20</v>
      </c>
      <c r="B107" s="2" t="s">
        <v>27</v>
      </c>
      <c r="C107" s="2" t="s">
        <v>24</v>
      </c>
      <c r="D107" s="139">
        <v>45.706600000000002</v>
      </c>
      <c r="E107" s="139">
        <v>13.203799999999999</v>
      </c>
      <c r="F107" s="139">
        <v>0.43109999999999998</v>
      </c>
      <c r="G107" s="139">
        <v>7.8215000000000003</v>
      </c>
      <c r="H107" s="139">
        <v>22.410900000000002</v>
      </c>
      <c r="I107" s="139">
        <v>7.6435000000000004</v>
      </c>
      <c r="J107" s="139">
        <v>4.0000000000000002E-4</v>
      </c>
      <c r="K107" s="139">
        <v>1.5483</v>
      </c>
      <c r="L107" s="139">
        <f t="shared" si="1"/>
        <v>98.766100000000009</v>
      </c>
      <c r="M107" s="2"/>
      <c r="N107" s="2"/>
      <c r="O107" s="2"/>
    </row>
    <row r="108" spans="1:15" x14ac:dyDescent="0.25">
      <c r="A108" s="2" t="s">
        <v>20</v>
      </c>
      <c r="B108" s="2" t="s">
        <v>26</v>
      </c>
      <c r="C108" s="2" t="s">
        <v>24</v>
      </c>
      <c r="D108" s="139">
        <v>46.325499999999998</v>
      </c>
      <c r="E108" s="139">
        <v>13.6929</v>
      </c>
      <c r="F108" s="139">
        <v>0.42570000000000002</v>
      </c>
      <c r="G108" s="139">
        <v>7.0594000000000001</v>
      </c>
      <c r="H108" s="139">
        <v>22.729399999999998</v>
      </c>
      <c r="I108" s="139">
        <v>7.5048000000000004</v>
      </c>
      <c r="J108" s="139">
        <v>-1.5E-3</v>
      </c>
      <c r="K108" s="139">
        <v>1.2769999999999999</v>
      </c>
      <c r="L108" s="139">
        <f t="shared" si="1"/>
        <v>99.013200000000012</v>
      </c>
      <c r="M108" s="2"/>
      <c r="N108" s="2"/>
      <c r="O108" s="2"/>
    </row>
    <row r="109" spans="1:15" x14ac:dyDescent="0.25">
      <c r="A109" s="2" t="s">
        <v>20</v>
      </c>
      <c r="B109" s="2" t="s">
        <v>25</v>
      </c>
      <c r="C109" s="2" t="s">
        <v>24</v>
      </c>
      <c r="D109" s="139">
        <v>46.971699999999998</v>
      </c>
      <c r="E109" s="139">
        <v>14.0189</v>
      </c>
      <c r="F109" s="139">
        <v>0.40910000000000002</v>
      </c>
      <c r="G109" s="139">
        <v>6.5414000000000003</v>
      </c>
      <c r="H109" s="139">
        <v>22.891400000000001</v>
      </c>
      <c r="I109" s="139">
        <v>7.2408999999999999</v>
      </c>
      <c r="J109" s="139">
        <v>1.01E-2</v>
      </c>
      <c r="K109" s="139">
        <v>1.2284999999999999</v>
      </c>
      <c r="L109" s="139">
        <f t="shared" si="1"/>
        <v>99.311999999999998</v>
      </c>
      <c r="M109" s="2"/>
      <c r="N109" s="2"/>
      <c r="O109" s="2"/>
    </row>
    <row r="110" spans="1:15" x14ac:dyDescent="0.25">
      <c r="A110" s="2" t="s">
        <v>20</v>
      </c>
      <c r="B110" s="2" t="s">
        <v>23</v>
      </c>
      <c r="C110" s="2" t="s">
        <v>22</v>
      </c>
      <c r="D110" s="139">
        <v>38.546999999999997</v>
      </c>
      <c r="E110" s="139">
        <v>14.750400000000001</v>
      </c>
      <c r="F110" s="139">
        <v>2.5114000000000001</v>
      </c>
      <c r="G110" s="139">
        <v>15.0844</v>
      </c>
      <c r="H110" s="139">
        <v>11.637700000000001</v>
      </c>
      <c r="I110" s="139">
        <v>8.8364999999999991</v>
      </c>
      <c r="J110" s="139">
        <v>0.71440000000000003</v>
      </c>
      <c r="K110" s="139">
        <v>3.6652</v>
      </c>
      <c r="L110" s="139">
        <f t="shared" si="1"/>
        <v>95.746999999999986</v>
      </c>
      <c r="M110" s="2"/>
      <c r="N110" s="2"/>
      <c r="O110" s="2"/>
    </row>
    <row r="111" spans="1:15" x14ac:dyDescent="0.25">
      <c r="A111" s="2" t="s">
        <v>20</v>
      </c>
      <c r="B111" s="2" t="s">
        <v>21</v>
      </c>
      <c r="C111" s="2" t="s">
        <v>308</v>
      </c>
      <c r="D111" s="139">
        <v>0.15920000000000001</v>
      </c>
      <c r="E111" s="139">
        <v>10.790900000000001</v>
      </c>
      <c r="F111" s="139"/>
      <c r="G111" s="139">
        <v>9.9765999999999995</v>
      </c>
      <c r="H111" s="139">
        <v>0.10920000000000001</v>
      </c>
      <c r="I111" s="139">
        <v>68.872100000000003</v>
      </c>
      <c r="J111" s="139"/>
      <c r="K111" s="139">
        <v>3.1278000000000001</v>
      </c>
      <c r="L111" s="139">
        <f t="shared" si="1"/>
        <v>93.035799999999995</v>
      </c>
      <c r="M111" s="2"/>
      <c r="N111" s="2"/>
      <c r="O111" s="2"/>
    </row>
    <row r="112" spans="1:15" x14ac:dyDescent="0.25">
      <c r="A112" s="2" t="s">
        <v>20</v>
      </c>
      <c r="B112" s="2" t="s">
        <v>19</v>
      </c>
      <c r="C112" s="2" t="s">
        <v>308</v>
      </c>
      <c r="D112" s="139">
        <v>0.1457</v>
      </c>
      <c r="E112" s="139">
        <v>10.51</v>
      </c>
      <c r="F112" s="139"/>
      <c r="G112" s="139">
        <v>11.002599999999999</v>
      </c>
      <c r="H112" s="139">
        <v>0.1673</v>
      </c>
      <c r="I112" s="139">
        <v>67.173000000000002</v>
      </c>
      <c r="J112" s="139"/>
      <c r="K112" s="139">
        <v>3.5541999999999998</v>
      </c>
      <c r="L112" s="139">
        <f t="shared" si="1"/>
        <v>92.552799999999991</v>
      </c>
      <c r="M112" s="2"/>
      <c r="N112" s="2"/>
      <c r="O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2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2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4"/>
      <c r="Q115" s="4"/>
      <c r="R115" s="4"/>
      <c r="S115" s="4"/>
      <c r="U115" s="4" t="s">
        <v>18</v>
      </c>
      <c r="V115" s="3"/>
    </row>
    <row r="116" spans="1:2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4"/>
      <c r="Q116" s="4"/>
      <c r="R116" s="4"/>
      <c r="S116" s="4"/>
      <c r="U116" s="4" t="s">
        <v>18</v>
      </c>
      <c r="V116" s="3"/>
    </row>
    <row r="117" spans="1:22" x14ac:dyDescent="0.25">
      <c r="A117" s="2"/>
      <c r="B117" s="2" t="s">
        <v>17</v>
      </c>
      <c r="C117" s="2"/>
      <c r="D117" s="2" t="s">
        <v>16</v>
      </c>
      <c r="E117" s="2" t="s">
        <v>15</v>
      </c>
      <c r="F117" s="2" t="s">
        <v>14</v>
      </c>
      <c r="G117" s="2" t="s">
        <v>13</v>
      </c>
      <c r="H117" s="2" t="s">
        <v>12</v>
      </c>
      <c r="I117" s="2" t="s">
        <v>11</v>
      </c>
      <c r="J117" s="2" t="s">
        <v>10</v>
      </c>
      <c r="K117" s="2" t="s">
        <v>9</v>
      </c>
      <c r="L117" s="2" t="s">
        <v>8</v>
      </c>
      <c r="M117" s="2" t="s">
        <v>7</v>
      </c>
      <c r="N117" s="2" t="s">
        <v>6</v>
      </c>
      <c r="O117" s="2" t="s">
        <v>5</v>
      </c>
    </row>
    <row r="118" spans="1:22" x14ac:dyDescent="0.25">
      <c r="A118" s="2" t="s">
        <v>2</v>
      </c>
      <c r="B118" s="1" t="s">
        <v>4</v>
      </c>
      <c r="C118" s="1" t="s">
        <v>3</v>
      </c>
      <c r="D118" s="1">
        <v>38.864899999999999</v>
      </c>
      <c r="E118" s="1">
        <v>8.7626000000000008</v>
      </c>
      <c r="F118" s="1">
        <v>4.0000000000000001E-3</v>
      </c>
      <c r="G118" s="1">
        <v>21.491399999999999</v>
      </c>
      <c r="H118" s="1">
        <v>1.9944999999999999</v>
      </c>
      <c r="I118" s="1">
        <v>26.7758</v>
      </c>
      <c r="J118" s="1">
        <v>-3.0999999999999999E-3</v>
      </c>
      <c r="K118" s="1">
        <v>3.2399999999999998E-2</v>
      </c>
      <c r="L118" s="1">
        <v>2.7799999999999998E-2</v>
      </c>
      <c r="M118" s="1">
        <v>2.0678000000000001</v>
      </c>
      <c r="N118" s="1">
        <v>-1.0800000000000001E-2</v>
      </c>
      <c r="O118" s="1">
        <v>100.0073</v>
      </c>
    </row>
    <row r="119" spans="1:22" x14ac:dyDescent="0.25">
      <c r="A119" s="2" t="s">
        <v>2</v>
      </c>
      <c r="B119" s="1" t="s">
        <v>1</v>
      </c>
      <c r="C119" s="1" t="s">
        <v>0</v>
      </c>
      <c r="D119" s="1">
        <v>51.671900000000001</v>
      </c>
      <c r="E119" s="1">
        <v>7.5200000000000003E-2</v>
      </c>
      <c r="F119" s="1">
        <v>3.7000000000000002E-3</v>
      </c>
      <c r="G119" s="1">
        <v>9.5999999999999992E-3</v>
      </c>
      <c r="H119" s="1">
        <v>48.133000000000003</v>
      </c>
      <c r="I119" s="1">
        <v>-1.0999999999999999E-2</v>
      </c>
      <c r="J119" s="1">
        <v>2.0400000000000001E-2</v>
      </c>
      <c r="K119" s="1">
        <v>-1.0999999999999999E-2</v>
      </c>
      <c r="L119" s="1">
        <v>5.4000000000000003E-3</v>
      </c>
      <c r="M119" s="1">
        <v>-1.4200000000000001E-2</v>
      </c>
      <c r="N119" s="1">
        <v>1.2200000000000001E-2</v>
      </c>
      <c r="O119" s="1">
        <v>99.895300000000006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4AC8C-5AFE-4FBE-86BA-D98A6ECCC597}">
  <dimension ref="A1:DK70"/>
  <sheetViews>
    <sheetView zoomScale="70" zoomScaleNormal="70" workbookViewId="0">
      <selection activeCell="C12" sqref="C12"/>
    </sheetView>
  </sheetViews>
  <sheetFormatPr defaultRowHeight="15" x14ac:dyDescent="0.25"/>
  <cols>
    <col min="1" max="1" width="34.42578125" style="6" bestFit="1" customWidth="1"/>
    <col min="2" max="2" width="25.7109375" style="6" bestFit="1" customWidth="1"/>
    <col min="3" max="3" width="9.140625" style="6"/>
    <col min="4" max="4" width="25.42578125" style="6" bestFit="1" customWidth="1"/>
    <col min="5" max="6" width="9.28515625" style="6" bestFit="1" customWidth="1"/>
    <col min="7" max="7" width="9.140625" style="6"/>
    <col min="8" max="9" width="9.28515625" style="6" bestFit="1" customWidth="1"/>
    <col min="10" max="11" width="9.140625" style="6"/>
    <col min="12" max="14" width="9.28515625" style="6" bestFit="1" customWidth="1"/>
    <col min="15" max="15" width="9.7109375" style="6" bestFit="1" customWidth="1"/>
    <col min="16" max="16" width="9.28515625" style="6" bestFit="1" customWidth="1"/>
    <col min="17" max="17" width="9.140625" style="6"/>
    <col min="18" max="27" width="9.28515625" style="6" bestFit="1" customWidth="1"/>
    <col min="28" max="28" width="15.85546875" style="6" bestFit="1" customWidth="1"/>
    <col min="29" max="29" width="9.28515625" style="6" bestFit="1" customWidth="1"/>
    <col min="30" max="30" width="9.140625" style="6"/>
    <col min="31" max="40" width="9.28515625" style="6" bestFit="1" customWidth="1"/>
    <col min="41" max="41" width="15.85546875" style="6" bestFit="1" customWidth="1"/>
    <col min="42" max="43" width="9.28515625" style="6" bestFit="1" customWidth="1"/>
    <col min="44" max="44" width="9.140625" style="6"/>
    <col min="45" max="54" width="9.28515625" style="6" bestFit="1" customWidth="1"/>
    <col min="55" max="55" width="15.85546875" style="6" bestFit="1" customWidth="1"/>
    <col min="56" max="56" width="9.28515625" style="6" bestFit="1" customWidth="1"/>
    <col min="57" max="57" width="9.140625" style="6"/>
    <col min="58" max="60" width="9.28515625" style="6" bestFit="1" customWidth="1"/>
    <col min="61" max="62" width="9.140625" style="6"/>
    <col min="63" max="73" width="9.28515625" style="6" bestFit="1" customWidth="1"/>
    <col min="74" max="74" width="15.85546875" style="6" bestFit="1" customWidth="1"/>
    <col min="75" max="75" width="9.28515625" style="6" bestFit="1" customWidth="1"/>
    <col min="76" max="76" width="9.140625" style="6"/>
    <col min="77" max="79" width="9.28515625" style="6" bestFit="1" customWidth="1"/>
    <col min="80" max="80" width="21.85546875" style="6" customWidth="1"/>
    <col min="81" max="81" width="20" style="6" bestFit="1" customWidth="1"/>
    <col min="82" max="82" width="13.85546875" style="6" bestFit="1" customWidth="1"/>
    <col min="83" max="83" width="15" style="6" bestFit="1" customWidth="1"/>
    <col min="84" max="84" width="15.42578125" style="6" bestFit="1" customWidth="1"/>
    <col min="85" max="85" width="22.42578125" style="6" bestFit="1" customWidth="1"/>
    <col min="86" max="86" width="24.42578125" style="6" bestFit="1" customWidth="1"/>
    <col min="87" max="87" width="20.7109375" style="6" bestFit="1" customWidth="1"/>
    <col min="88" max="88" width="13" style="6" bestFit="1" customWidth="1"/>
    <col min="89" max="89" width="13.42578125" style="6" bestFit="1" customWidth="1"/>
    <col min="90" max="90" width="13.140625" style="6" bestFit="1" customWidth="1"/>
    <col min="91" max="91" width="24.140625" style="6" customWidth="1"/>
    <col min="92" max="96" width="9.28515625" style="6" bestFit="1" customWidth="1"/>
    <col min="97" max="97" width="9.140625" style="6"/>
    <col min="98" max="100" width="9.28515625" style="6" bestFit="1" customWidth="1"/>
    <col min="101" max="101" width="7.42578125" style="6" customWidth="1"/>
    <col min="102" max="102" width="6.85546875" style="6" bestFit="1" customWidth="1"/>
    <col min="103" max="103" width="7.140625" style="6" bestFit="1" customWidth="1"/>
    <col min="104" max="104" width="7.28515625" style="6" bestFit="1" customWidth="1"/>
    <col min="105" max="116" width="9.28515625" style="6" bestFit="1" customWidth="1"/>
    <col min="117" max="16384" width="9.140625" style="6"/>
  </cols>
  <sheetData>
    <row r="1" spans="1:115" s="15" customFormat="1" ht="18.75" x14ac:dyDescent="0.25">
      <c r="A1" s="17" t="s">
        <v>310</v>
      </c>
      <c r="B1" s="17"/>
      <c r="C1" s="17"/>
      <c r="D1" s="17"/>
      <c r="E1" s="16"/>
      <c r="F1" s="16"/>
      <c r="G1" s="14"/>
      <c r="H1" s="16"/>
      <c r="I1" s="16"/>
      <c r="J1" s="16"/>
      <c r="K1" s="16"/>
      <c r="L1" s="16"/>
      <c r="M1" s="16"/>
      <c r="N1" s="16"/>
      <c r="O1" s="16"/>
      <c r="P1" s="16"/>
    </row>
    <row r="2" spans="1:115" s="13" customFormat="1" x14ac:dyDescent="0.25">
      <c r="E2" s="14" t="s">
        <v>142</v>
      </c>
      <c r="O2" s="14" t="s">
        <v>141</v>
      </c>
      <c r="Y2" s="14" t="s">
        <v>140</v>
      </c>
      <c r="AJ2" s="14" t="s">
        <v>139</v>
      </c>
      <c r="AY2" s="14" t="s">
        <v>138</v>
      </c>
      <c r="BJ2" s="14" t="s">
        <v>137</v>
      </c>
      <c r="BU2" s="14" t="s">
        <v>136</v>
      </c>
      <c r="CB2" s="14" t="s">
        <v>135</v>
      </c>
      <c r="CW2" s="131" t="s">
        <v>232</v>
      </c>
      <c r="CX2" s="131"/>
      <c r="CY2" s="131"/>
      <c r="CZ2" s="131"/>
    </row>
    <row r="3" spans="1:115" s="12" customFormat="1" x14ac:dyDescent="0.25">
      <c r="A3" s="12" t="s">
        <v>307</v>
      </c>
      <c r="B3" s="130" t="s">
        <v>312</v>
      </c>
      <c r="C3" s="5" t="s">
        <v>17</v>
      </c>
      <c r="D3" s="12" t="s">
        <v>309</v>
      </c>
      <c r="E3" s="12" t="s">
        <v>16</v>
      </c>
      <c r="F3" s="12" t="s">
        <v>9</v>
      </c>
      <c r="G3" s="12" t="s">
        <v>13</v>
      </c>
      <c r="H3" s="12" t="s">
        <v>11</v>
      </c>
      <c r="I3" s="12" t="s">
        <v>15</v>
      </c>
      <c r="J3" s="12" t="s">
        <v>12</v>
      </c>
      <c r="K3" s="12" t="s">
        <v>14</v>
      </c>
      <c r="L3" s="12" t="s">
        <v>10</v>
      </c>
      <c r="M3" s="12" t="s">
        <v>5</v>
      </c>
      <c r="O3" s="12" t="s">
        <v>131</v>
      </c>
      <c r="P3" s="12" t="s">
        <v>130</v>
      </c>
      <c r="Q3" s="12" t="s">
        <v>129</v>
      </c>
      <c r="R3" s="12" t="s">
        <v>133</v>
      </c>
      <c r="S3" s="12" t="s">
        <v>126</v>
      </c>
      <c r="T3" s="12" t="s">
        <v>125</v>
      </c>
      <c r="U3" s="12" t="s">
        <v>124</v>
      </c>
      <c r="V3" s="12" t="s">
        <v>123</v>
      </c>
      <c r="W3" s="12" t="s">
        <v>5</v>
      </c>
      <c r="Y3" s="12" t="s">
        <v>131</v>
      </c>
      <c r="Z3" s="12" t="s">
        <v>130</v>
      </c>
      <c r="AA3" s="12" t="s">
        <v>129</v>
      </c>
      <c r="AB3" s="12" t="s">
        <v>133</v>
      </c>
      <c r="AC3" s="12" t="s">
        <v>126</v>
      </c>
      <c r="AD3" s="12" t="s">
        <v>125</v>
      </c>
      <c r="AE3" s="12" t="s">
        <v>124</v>
      </c>
      <c r="AF3" s="12" t="s">
        <v>123</v>
      </c>
      <c r="AG3" s="12" t="s">
        <v>5</v>
      </c>
      <c r="AH3" s="12" t="s">
        <v>134</v>
      </c>
      <c r="AJ3" s="12" t="s">
        <v>131</v>
      </c>
      <c r="AK3" s="12" t="s">
        <v>130</v>
      </c>
      <c r="AL3" s="12" t="s">
        <v>129</v>
      </c>
      <c r="AM3" s="12" t="s">
        <v>133</v>
      </c>
      <c r="AN3" s="12" t="s">
        <v>126</v>
      </c>
      <c r="AO3" s="12" t="s">
        <v>125</v>
      </c>
      <c r="AP3" s="12" t="s">
        <v>124</v>
      </c>
      <c r="AQ3" s="12" t="s">
        <v>123</v>
      </c>
      <c r="AR3" s="12" t="s">
        <v>5</v>
      </c>
      <c r="AT3" s="12" t="s">
        <v>121</v>
      </c>
      <c r="AU3" s="12" t="s">
        <v>120</v>
      </c>
      <c r="AV3" s="12" t="s">
        <v>132</v>
      </c>
      <c r="AY3" s="12" t="s">
        <v>131</v>
      </c>
      <c r="AZ3" s="12" t="s">
        <v>130</v>
      </c>
      <c r="BA3" s="12" t="s">
        <v>129</v>
      </c>
      <c r="BB3" s="12" t="s">
        <v>128</v>
      </c>
      <c r="BC3" s="12" t="s">
        <v>127</v>
      </c>
      <c r="BD3" s="12" t="s">
        <v>126</v>
      </c>
      <c r="BE3" s="12" t="s">
        <v>125</v>
      </c>
      <c r="BF3" s="12" t="s">
        <v>124</v>
      </c>
      <c r="BG3" s="12" t="s">
        <v>123</v>
      </c>
      <c r="BH3" s="12" t="s">
        <v>5</v>
      </c>
      <c r="BJ3" s="12" t="s">
        <v>16</v>
      </c>
      <c r="BK3" s="12" t="s">
        <v>9</v>
      </c>
      <c r="BL3" s="12" t="s">
        <v>13</v>
      </c>
      <c r="BM3" s="12" t="s">
        <v>122</v>
      </c>
      <c r="BN3" s="12" t="s">
        <v>11</v>
      </c>
      <c r="BO3" s="12" t="s">
        <v>15</v>
      </c>
      <c r="BP3" s="12" t="s">
        <v>12</v>
      </c>
      <c r="BQ3" s="12" t="s">
        <v>311</v>
      </c>
      <c r="BR3" s="12" t="s">
        <v>10</v>
      </c>
      <c r="BS3" s="12" t="s">
        <v>5</v>
      </c>
      <c r="BU3" s="12" t="s">
        <v>121</v>
      </c>
      <c r="BV3" s="12" t="s">
        <v>120</v>
      </c>
      <c r="BW3" s="12" t="s">
        <v>119</v>
      </c>
      <c r="BX3" s="12" t="s">
        <v>118</v>
      </c>
      <c r="BY3" s="12" t="s">
        <v>117</v>
      </c>
      <c r="BZ3" s="12" t="s">
        <v>116</v>
      </c>
      <c r="CB3" s="12" t="s">
        <v>115</v>
      </c>
      <c r="CC3" s="12" t="s">
        <v>114</v>
      </c>
      <c r="CD3" s="12" t="s">
        <v>113</v>
      </c>
      <c r="CE3" s="12" t="s">
        <v>112</v>
      </c>
      <c r="CF3" s="12" t="s">
        <v>111</v>
      </c>
      <c r="CG3" s="12" t="s">
        <v>110</v>
      </c>
      <c r="CH3" s="12" t="s">
        <v>109</v>
      </c>
      <c r="CI3" s="12" t="s">
        <v>108</v>
      </c>
      <c r="CJ3" s="12" t="s">
        <v>107</v>
      </c>
      <c r="CK3" s="12" t="s">
        <v>106</v>
      </c>
      <c r="CL3" s="12" t="s">
        <v>105</v>
      </c>
      <c r="CM3" s="12" t="s">
        <v>104</v>
      </c>
      <c r="CN3" s="12" t="s">
        <v>103</v>
      </c>
      <c r="CO3" s="12" t="s">
        <v>102</v>
      </c>
      <c r="CP3" s="12" t="s">
        <v>95</v>
      </c>
      <c r="CQ3" s="12" t="s">
        <v>101</v>
      </c>
      <c r="CR3" s="12" t="s">
        <v>100</v>
      </c>
      <c r="CS3" s="12" t="s">
        <v>96</v>
      </c>
      <c r="CT3" s="12" t="s">
        <v>99</v>
      </c>
      <c r="CW3" s="12" t="s">
        <v>98</v>
      </c>
      <c r="CX3" s="12" t="s">
        <v>97</v>
      </c>
      <c r="CY3" s="12" t="s">
        <v>96</v>
      </c>
      <c r="CZ3" s="12" t="s">
        <v>95</v>
      </c>
    </row>
    <row r="4" spans="1:115" s="7" customFormat="1" x14ac:dyDescent="0.25">
      <c r="A4" s="7" t="s">
        <v>88</v>
      </c>
      <c r="B4" s="7" t="s">
        <v>93</v>
      </c>
      <c r="C4" s="11" t="s">
        <v>58</v>
      </c>
      <c r="D4" s="55" t="s">
        <v>94</v>
      </c>
      <c r="E4" s="9">
        <v>40.863500000000002</v>
      </c>
      <c r="F4" s="9">
        <v>1.7226999999999999</v>
      </c>
      <c r="G4" s="9">
        <v>11.4877</v>
      </c>
      <c r="H4" s="9">
        <v>11.6365</v>
      </c>
      <c r="I4" s="9">
        <v>11.0726</v>
      </c>
      <c r="J4" s="9">
        <v>20.082100000000001</v>
      </c>
      <c r="K4" s="9">
        <v>0.55130000000000001</v>
      </c>
      <c r="L4" s="9">
        <v>1.6299999999999999E-2</v>
      </c>
      <c r="M4" s="9">
        <v>97.432699999999997</v>
      </c>
      <c r="N4" s="8"/>
      <c r="O4" s="8">
        <v>0.68015146471371513</v>
      </c>
      <c r="P4" s="8">
        <v>2.1560700876095115E-2</v>
      </c>
      <c r="Q4" s="8">
        <v>0.11269079850892683</v>
      </c>
      <c r="R4" s="8">
        <v>0.16195546276965903</v>
      </c>
      <c r="S4" s="8">
        <v>0.27468618208881168</v>
      </c>
      <c r="T4" s="8">
        <v>0.3580973609129815</v>
      </c>
      <c r="U4" s="8">
        <v>8.8945177632215808E-3</v>
      </c>
      <c r="V4" s="8">
        <v>1.73036093418259E-4</v>
      </c>
      <c r="W4" s="8">
        <v>1.618209523726829</v>
      </c>
      <c r="X4" s="8"/>
      <c r="Y4" s="8">
        <v>2.7206058588548605</v>
      </c>
      <c r="Z4" s="8">
        <v>8.6242803504380461E-2</v>
      </c>
      <c r="AA4" s="8">
        <v>0.67614479105356096</v>
      </c>
      <c r="AB4" s="8">
        <v>0.32391092553931805</v>
      </c>
      <c r="AC4" s="8">
        <v>0.54937236417762336</v>
      </c>
      <c r="AD4" s="8">
        <v>0.716194721825963</v>
      </c>
      <c r="AE4" s="8">
        <v>1.7789035526443162E-2</v>
      </c>
      <c r="AF4" s="8">
        <v>3.4607218683651799E-4</v>
      </c>
      <c r="AG4" s="8">
        <v>5.0906065726689862</v>
      </c>
      <c r="AH4" s="8">
        <v>2.3572829344987949</v>
      </c>
      <c r="AI4" s="8"/>
      <c r="AJ4" s="8">
        <v>1.6033094406439998</v>
      </c>
      <c r="AK4" s="8">
        <v>5.0824672231052234E-2</v>
      </c>
      <c r="AL4" s="8">
        <v>0.53128819240027092</v>
      </c>
      <c r="AM4" s="8">
        <v>0.38177484853577215</v>
      </c>
      <c r="AN4" s="8">
        <v>0.64751304938058429</v>
      </c>
      <c r="AO4" s="8">
        <v>0.84413679776922712</v>
      </c>
      <c r="AP4" s="8">
        <v>4.1933789867677249E-2</v>
      </c>
      <c r="AQ4" s="8">
        <v>8.1579006013440239E-4</v>
      </c>
      <c r="AR4" s="8">
        <v>4.1015965808887174</v>
      </c>
      <c r="AS4" s="8"/>
      <c r="AT4" s="8">
        <v>0.39669055935600017</v>
      </c>
      <c r="AU4" s="8">
        <v>0.13459763304427075</v>
      </c>
      <c r="AV4" s="8">
        <v>0.2031931617774366</v>
      </c>
      <c r="AW4" s="8"/>
      <c r="AX4" s="8"/>
      <c r="AY4" s="8">
        <v>1.6033094406439998</v>
      </c>
      <c r="AZ4" s="8">
        <v>5.0824672231052234E-2</v>
      </c>
      <c r="BA4" s="8">
        <v>0.53128819240027092</v>
      </c>
      <c r="BB4" s="8">
        <v>0.2031931617774366</v>
      </c>
      <c r="BC4" s="8">
        <v>0.17858168675833555</v>
      </c>
      <c r="BD4" s="8">
        <v>0.64751304938058429</v>
      </c>
      <c r="BE4" s="8">
        <v>0.84413679776922712</v>
      </c>
      <c r="BF4" s="8">
        <v>4.1933789867677249E-2</v>
      </c>
      <c r="BG4" s="8">
        <v>8.1579006013440239E-4</v>
      </c>
      <c r="BH4" s="8">
        <v>4.1015965808887174</v>
      </c>
      <c r="BI4" s="8"/>
      <c r="BJ4" s="8">
        <v>40.863500000000002</v>
      </c>
      <c r="BK4" s="8">
        <v>1.7226999999999999</v>
      </c>
      <c r="BL4" s="8">
        <v>11.4877</v>
      </c>
      <c r="BM4" s="8">
        <v>6.8825253690430976</v>
      </c>
      <c r="BN4" s="8">
        <v>5.4431710363671524</v>
      </c>
      <c r="BO4" s="8">
        <v>11.0726</v>
      </c>
      <c r="BP4" s="8">
        <v>20.082100000000004</v>
      </c>
      <c r="BQ4" s="8">
        <v>0.55130000000000001</v>
      </c>
      <c r="BR4" s="8">
        <v>1.6299999999999999E-2</v>
      </c>
      <c r="BS4" s="8">
        <v>98.12189640541024</v>
      </c>
      <c r="BT4" s="8"/>
      <c r="BU4" s="8">
        <v>0.39669055935600017</v>
      </c>
      <c r="BV4" s="8">
        <v>0.13459763304427075</v>
      </c>
      <c r="BW4" s="8">
        <v>0.78382420448167045</v>
      </c>
      <c r="BX4" s="8">
        <v>0.62908837332235246</v>
      </c>
      <c r="BY4" s="8">
        <v>0.53223297070707232</v>
      </c>
      <c r="BZ4" s="8">
        <v>0.65720834234423697</v>
      </c>
      <c r="CA4" s="8"/>
      <c r="CB4" s="8">
        <v>4.274957992781165E-2</v>
      </c>
      <c r="CC4" s="8">
        <v>0</v>
      </c>
      <c r="CD4" s="8">
        <v>5.0824672231052234E-2</v>
      </c>
      <c r="CE4" s="8">
        <v>0</v>
      </c>
      <c r="CF4" s="8">
        <v>0.16044358184962496</v>
      </c>
      <c r="CG4" s="8">
        <v>0.13459763304427075</v>
      </c>
      <c r="CH4" s="8">
        <v>0</v>
      </c>
      <c r="CI4" s="8">
        <v>0.32375652469029215</v>
      </c>
      <c r="CJ4" s="8">
        <v>8.9290843379167775E-2</v>
      </c>
      <c r="CK4" s="8">
        <v>0</v>
      </c>
      <c r="CL4" s="8">
        <v>0.2491354553221396</v>
      </c>
      <c r="CM4" s="8">
        <v>1.0507982904443591</v>
      </c>
      <c r="CN4" s="8">
        <v>0.11656171040686758</v>
      </c>
      <c r="CO4" s="8">
        <v>6.8724992304358579E-2</v>
      </c>
      <c r="CP4" s="8">
        <v>0.18528670271122616</v>
      </c>
      <c r="CQ4" s="8">
        <v>0.41438962856684908</v>
      </c>
      <c r="CR4" s="8">
        <v>0.24432486392705505</v>
      </c>
      <c r="CS4" s="8">
        <v>0.65871449249390412</v>
      </c>
      <c r="CT4" s="8">
        <v>0.185422305275323</v>
      </c>
      <c r="CU4" s="8"/>
      <c r="CV4" s="8"/>
      <c r="CW4" s="8">
        <f>IF(AU4&gt;BF4,AU4-BF4,0)</f>
        <v>9.2663843176593499E-2</v>
      </c>
      <c r="CX4" s="8">
        <f>IF(AU4&gt;CW4,(AU4-CW4)/2,0)</f>
        <v>2.0966894933838624E-2</v>
      </c>
      <c r="CY4" s="8">
        <f>IF(BE4&gt;(CW4+CX4),BE4-(CW4+CX4),0)</f>
        <v>0.730506059658795</v>
      </c>
      <c r="CZ4" s="8">
        <f>(AM4+AN4-CY4)/2</f>
        <v>0.14939091912878072</v>
      </c>
    </row>
    <row r="5" spans="1:115" s="7" customFormat="1" x14ac:dyDescent="0.25">
      <c r="A5" s="7" t="s">
        <v>88</v>
      </c>
      <c r="B5" s="7" t="s">
        <v>93</v>
      </c>
      <c r="C5" s="11" t="s">
        <v>57</v>
      </c>
      <c r="D5" s="55" t="s">
        <v>94</v>
      </c>
      <c r="E5" s="10">
        <v>41.119</v>
      </c>
      <c r="F5" s="10">
        <v>1.7536</v>
      </c>
      <c r="G5" s="10">
        <v>11.443199999999999</v>
      </c>
      <c r="H5" s="10">
        <v>11.8559</v>
      </c>
      <c r="I5" s="10">
        <v>11.051600000000001</v>
      </c>
      <c r="J5" s="10">
        <v>19.650600000000001</v>
      </c>
      <c r="K5" s="10">
        <v>0.60660000000000003</v>
      </c>
      <c r="L5" s="10">
        <v>2.9700000000000001E-2</v>
      </c>
      <c r="M5" s="10">
        <v>97.510199999999998</v>
      </c>
      <c r="N5" s="8"/>
      <c r="O5" s="8">
        <v>0.68440412782956062</v>
      </c>
      <c r="P5" s="8">
        <v>2.194743429286608E-2</v>
      </c>
      <c r="Q5" s="8">
        <v>0.11225426721600941</v>
      </c>
      <c r="R5" s="8">
        <v>0.16500904662491303</v>
      </c>
      <c r="S5" s="8">
        <v>0.27416521954849915</v>
      </c>
      <c r="T5" s="8">
        <v>0.35040299572039946</v>
      </c>
      <c r="U5" s="8">
        <v>9.7867122713045721E-3</v>
      </c>
      <c r="V5" s="8">
        <v>3.1528662420382168E-4</v>
      </c>
      <c r="W5" s="8">
        <v>1.6182850901277559</v>
      </c>
      <c r="X5" s="8"/>
      <c r="Y5" s="8">
        <v>2.7376165113182425</v>
      </c>
      <c r="Z5" s="8">
        <v>8.7789737171464322E-2</v>
      </c>
      <c r="AA5" s="8">
        <v>0.67352560329605649</v>
      </c>
      <c r="AB5" s="8">
        <v>0.33001809324982606</v>
      </c>
      <c r="AC5" s="8">
        <v>0.5483304390969983</v>
      </c>
      <c r="AD5" s="8">
        <v>0.70080599144079891</v>
      </c>
      <c r="AE5" s="8">
        <v>1.9573424542609144E-2</v>
      </c>
      <c r="AF5" s="8">
        <v>6.3057324840764335E-4</v>
      </c>
      <c r="AG5" s="8">
        <v>5.0982903733644038</v>
      </c>
      <c r="AH5" s="8">
        <v>2.3537301960463073</v>
      </c>
      <c r="AI5" s="8"/>
      <c r="AJ5" s="8">
        <v>1.6109026619711737</v>
      </c>
      <c r="AK5" s="8">
        <v>5.1658338820861127E-2</v>
      </c>
      <c r="AL5" s="8">
        <v>0.52843251676274483</v>
      </c>
      <c r="AM5" s="8">
        <v>0.3883867756618708</v>
      </c>
      <c r="AN5" s="8">
        <v>0.64531095595696775</v>
      </c>
      <c r="AO5" s="8">
        <v>0.82475411181218916</v>
      </c>
      <c r="AP5" s="8">
        <v>4.6070560385973021E-2</v>
      </c>
      <c r="AQ5" s="8">
        <v>1.4841992955960791E-3</v>
      </c>
      <c r="AR5" s="8">
        <v>4.097000120667377</v>
      </c>
      <c r="AS5" s="8"/>
      <c r="AT5" s="8">
        <v>0.38909733802882629</v>
      </c>
      <c r="AU5" s="8">
        <v>0.13933517873391854</v>
      </c>
      <c r="AV5" s="8">
        <v>0.19400024133475458</v>
      </c>
      <c r="AW5" s="8"/>
      <c r="AX5" s="8"/>
      <c r="AY5" s="8">
        <v>1.6109026619711737</v>
      </c>
      <c r="AZ5" s="8">
        <v>5.1658338820861127E-2</v>
      </c>
      <c r="BA5" s="8">
        <v>0.52843251676274483</v>
      </c>
      <c r="BB5" s="8">
        <v>0.19400024133475458</v>
      </c>
      <c r="BC5" s="8">
        <v>0.19438653432711622</v>
      </c>
      <c r="BD5" s="8">
        <v>0.64531095595696775</v>
      </c>
      <c r="BE5" s="8">
        <v>0.82475411181218916</v>
      </c>
      <c r="BF5" s="8">
        <v>4.6070560385973021E-2</v>
      </c>
      <c r="BG5" s="8">
        <v>1.4841992955960791E-3</v>
      </c>
      <c r="BH5" s="8">
        <v>4.097000120667377</v>
      </c>
      <c r="BI5" s="8"/>
      <c r="BJ5" s="8">
        <v>41.119</v>
      </c>
      <c r="BK5" s="8">
        <v>1.7535999999999998</v>
      </c>
      <c r="BL5" s="8">
        <v>11.443199999999999</v>
      </c>
      <c r="BM5" s="8">
        <v>6.5810628148942678</v>
      </c>
      <c r="BN5" s="8">
        <v>5.9338459925712401</v>
      </c>
      <c r="BO5" s="8">
        <v>11.051600000000001</v>
      </c>
      <c r="BP5" s="8">
        <v>19.650600000000001</v>
      </c>
      <c r="BQ5" s="8">
        <v>0.60659999999999992</v>
      </c>
      <c r="BR5" s="8">
        <v>2.9700000000000001E-2</v>
      </c>
      <c r="BS5" s="8">
        <v>98.169208807465509</v>
      </c>
      <c r="BT5" s="8"/>
      <c r="BU5" s="8">
        <v>0.38909733802882629</v>
      </c>
      <c r="BV5" s="8">
        <v>0.13933517873391854</v>
      </c>
      <c r="BW5" s="8">
        <v>0.76850409037026901</v>
      </c>
      <c r="BX5" s="8">
        <v>0.62427432722171927</v>
      </c>
      <c r="BY5" s="8">
        <v>0.49950269548737425</v>
      </c>
      <c r="BZ5" s="8">
        <v>0.65074462616127515</v>
      </c>
      <c r="CA5" s="8"/>
      <c r="CB5" s="8">
        <v>4.7554759681569102E-2</v>
      </c>
      <c r="CC5" s="8">
        <v>0</v>
      </c>
      <c r="CD5" s="8">
        <v>5.1658338820861127E-2</v>
      </c>
      <c r="CE5" s="8">
        <v>0</v>
      </c>
      <c r="CF5" s="8">
        <v>0.14644548165318547</v>
      </c>
      <c r="CG5" s="8">
        <v>0.13933517873391854</v>
      </c>
      <c r="CH5" s="8">
        <v>0</v>
      </c>
      <c r="CI5" s="8">
        <v>0.32265547797848387</v>
      </c>
      <c r="CJ5" s="8">
        <v>9.7193267163558111E-2</v>
      </c>
      <c r="CK5" s="8">
        <v>0</v>
      </c>
      <c r="CL5" s="8">
        <v>0.243657556302112</v>
      </c>
      <c r="CM5" s="8">
        <v>1.0485000603336883</v>
      </c>
      <c r="CN5" s="8">
        <v>0.12483524367864321</v>
      </c>
      <c r="CO5" s="8">
        <v>7.5133325002071288E-2</v>
      </c>
      <c r="CP5" s="8">
        <v>0.1999685686807145</v>
      </c>
      <c r="CQ5" s="8">
        <v>0.39564046859968133</v>
      </c>
      <c r="CR5" s="8">
        <v>0.23812012565772817</v>
      </c>
      <c r="CS5" s="8">
        <v>0.63376059425740949</v>
      </c>
      <c r="CT5" s="8">
        <v>0.19099351755477967</v>
      </c>
      <c r="CU5" s="8"/>
      <c r="CV5" s="8"/>
      <c r="CW5" s="8">
        <f>IF(AU5&gt;BF5,AU5-BF5,0)</f>
        <v>9.3264618347945527E-2</v>
      </c>
      <c r="CX5" s="8">
        <f>IF(AU5&gt;CW5,(AU5-CW5)/2,0)</f>
        <v>2.3035280192986507E-2</v>
      </c>
      <c r="CY5" s="8">
        <f>IF(BE5&gt;(CW5+CX5),BE5-(CW5+CX5),0)</f>
        <v>0.70845421327125713</v>
      </c>
      <c r="CZ5" s="8">
        <f>(AM5+AN5-CY5)/2</f>
        <v>0.16262175917379068</v>
      </c>
    </row>
    <row r="6" spans="1:115" s="7" customFormat="1" x14ac:dyDescent="0.25">
      <c r="A6" s="7" t="s">
        <v>88</v>
      </c>
      <c r="B6" s="7" t="s">
        <v>93</v>
      </c>
      <c r="C6" s="11" t="s">
        <v>56</v>
      </c>
      <c r="D6" s="55" t="s">
        <v>94</v>
      </c>
      <c r="E6" s="9">
        <v>40.654600000000002</v>
      </c>
      <c r="F6" s="9">
        <v>1.9964</v>
      </c>
      <c r="G6" s="9">
        <v>11.103899999999999</v>
      </c>
      <c r="H6" s="9">
        <v>11.9391</v>
      </c>
      <c r="I6" s="9">
        <v>11.2575</v>
      </c>
      <c r="J6" s="9">
        <v>19.9895</v>
      </c>
      <c r="K6" s="9">
        <v>0.47410000000000002</v>
      </c>
      <c r="L6" s="9">
        <v>1.46E-2</v>
      </c>
      <c r="M6" s="9">
        <v>97.429700000000011</v>
      </c>
      <c r="N6" s="8"/>
      <c r="O6" s="8">
        <v>0.67667443408788286</v>
      </c>
      <c r="P6" s="8">
        <v>2.4986232790988733E-2</v>
      </c>
      <c r="Q6" s="8">
        <v>0.10892583872866392</v>
      </c>
      <c r="R6" s="8">
        <v>0.16616701461377872</v>
      </c>
      <c r="S6" s="8">
        <v>0.27927313321756386</v>
      </c>
      <c r="T6" s="8">
        <v>0.35644614835948646</v>
      </c>
      <c r="U6" s="8">
        <v>7.648994869478236E-3</v>
      </c>
      <c r="V6" s="8">
        <v>1.5498938428874735E-4</v>
      </c>
      <c r="W6" s="8">
        <v>1.6202767860521314</v>
      </c>
      <c r="X6" s="8"/>
      <c r="Y6" s="8">
        <v>2.7066977363515314</v>
      </c>
      <c r="Z6" s="8">
        <v>9.9944931163954934E-2</v>
      </c>
      <c r="AA6" s="8">
        <v>0.65355503237198354</v>
      </c>
      <c r="AB6" s="8">
        <v>0.33233402922755745</v>
      </c>
      <c r="AC6" s="8">
        <v>0.55854626643512773</v>
      </c>
      <c r="AD6" s="8">
        <v>0.71289229671897292</v>
      </c>
      <c r="AE6" s="8">
        <v>1.5297989738956472E-2</v>
      </c>
      <c r="AF6" s="8">
        <v>3.099787685774947E-4</v>
      </c>
      <c r="AG6" s="8">
        <v>5.0795782607766631</v>
      </c>
      <c r="AH6" s="8">
        <v>2.3624008498227589</v>
      </c>
      <c r="AI6" s="8"/>
      <c r="AJ6" s="8">
        <v>1.5985762581425489</v>
      </c>
      <c r="AK6" s="8">
        <v>5.9027497579301071E-2</v>
      </c>
      <c r="AL6" s="8">
        <v>0.51465298796050485</v>
      </c>
      <c r="AM6" s="8">
        <v>0.39255309653610165</v>
      </c>
      <c r="AN6" s="8">
        <v>0.65975508724583742</v>
      </c>
      <c r="AO6" s="8">
        <v>0.84206868380050004</v>
      </c>
      <c r="AP6" s="8">
        <v>3.6139983959890612E-2</v>
      </c>
      <c r="AQ6" s="8">
        <v>7.3229410631448584E-4</v>
      </c>
      <c r="AR6" s="8">
        <v>4.1035058893309992</v>
      </c>
      <c r="AS6" s="8"/>
      <c r="AT6" s="8">
        <v>0.40142374185745111</v>
      </c>
      <c r="AU6" s="8">
        <v>0.11322924610305374</v>
      </c>
      <c r="AV6" s="8">
        <v>0.20701177866200032</v>
      </c>
      <c r="AW6" s="8"/>
      <c r="AX6" s="8"/>
      <c r="AY6" s="8">
        <v>1.5985762581425489</v>
      </c>
      <c r="AZ6" s="8">
        <v>5.9027497579301071E-2</v>
      </c>
      <c r="BA6" s="8">
        <v>0.51465298796050485</v>
      </c>
      <c r="BB6" s="8">
        <v>0.20701177866200032</v>
      </c>
      <c r="BC6" s="8">
        <v>0.18554131787410133</v>
      </c>
      <c r="BD6" s="8">
        <v>0.65975508724583742</v>
      </c>
      <c r="BE6" s="8">
        <v>0.84206868380050004</v>
      </c>
      <c r="BF6" s="8">
        <v>3.6139983959890612E-2</v>
      </c>
      <c r="BG6" s="8">
        <v>7.3229410631448584E-4</v>
      </c>
      <c r="BH6" s="8">
        <v>4.1035058893309992</v>
      </c>
      <c r="BI6" s="8"/>
      <c r="BJ6" s="8">
        <v>40.654600000000002</v>
      </c>
      <c r="BK6" s="8">
        <v>1.9964000000000002</v>
      </c>
      <c r="BL6" s="8">
        <v>11.103899999999999</v>
      </c>
      <c r="BM6" s="8">
        <v>6.9966783894430309</v>
      </c>
      <c r="BN6" s="8">
        <v>5.6430489729354614</v>
      </c>
      <c r="BO6" s="8">
        <v>11.2575</v>
      </c>
      <c r="BP6" s="8">
        <v>19.989500000000003</v>
      </c>
      <c r="BQ6" s="8">
        <v>0.47409999999999997</v>
      </c>
      <c r="BR6" s="8">
        <v>1.4600000000000002E-2</v>
      </c>
      <c r="BS6" s="8">
        <v>98.130327362378523</v>
      </c>
      <c r="BT6" s="8"/>
      <c r="BU6" s="8">
        <v>0.40142374185745111</v>
      </c>
      <c r="BV6" s="8">
        <v>0.11322924610305374</v>
      </c>
      <c r="BW6" s="8">
        <v>0.78050147054893138</v>
      </c>
      <c r="BX6" s="8">
        <v>0.62695995090973555</v>
      </c>
      <c r="BY6" s="8">
        <v>0.52734720599245666</v>
      </c>
      <c r="BZ6" s="8">
        <v>0.65488249863519066</v>
      </c>
      <c r="CA6" s="8"/>
      <c r="CB6" s="8">
        <v>3.6872278066205098E-2</v>
      </c>
      <c r="CC6" s="8">
        <v>0</v>
      </c>
      <c r="CD6" s="8">
        <v>5.9027497579301071E-2</v>
      </c>
      <c r="CE6" s="8">
        <v>0</v>
      </c>
      <c r="CF6" s="8">
        <v>0.17013950059579522</v>
      </c>
      <c r="CG6" s="8">
        <v>0.11322924610305374</v>
      </c>
      <c r="CH6" s="8">
        <v>0</v>
      </c>
      <c r="CI6" s="8">
        <v>0.32987754362291871</v>
      </c>
      <c r="CJ6" s="8">
        <v>9.2770658937050665E-2</v>
      </c>
      <c r="CK6" s="8">
        <v>0</v>
      </c>
      <c r="CL6" s="8">
        <v>0.24983621976117501</v>
      </c>
      <c r="CM6" s="8">
        <v>1.0517529446654996</v>
      </c>
      <c r="CN6" s="8">
        <v>0.11990491307530519</v>
      </c>
      <c r="CO6" s="8">
        <v>7.1343208756591683E-2</v>
      </c>
      <c r="CP6" s="8">
        <v>0.19124812183189688</v>
      </c>
      <c r="CQ6" s="8">
        <v>0.41994526109522706</v>
      </c>
      <c r="CR6" s="8">
        <v>0.2498666790229182</v>
      </c>
      <c r="CS6" s="8">
        <v>0.66981194011814527</v>
      </c>
      <c r="CT6" s="8">
        <v>0.1722567436823548</v>
      </c>
      <c r="CU6" s="8"/>
      <c r="CV6" s="8"/>
      <c r="CW6" s="8">
        <f>IF(AU6&gt;BF6,AU6-BF6,0)</f>
        <v>7.7089262143163126E-2</v>
      </c>
      <c r="CX6" s="8">
        <f>IF(AU6&gt;CW6,(AU6-CW6)/2,0)</f>
        <v>1.8069991979945306E-2</v>
      </c>
      <c r="CY6" s="8">
        <f>IF(BE6&gt;(CW6+CX6),BE6-(CW6+CX6),0)</f>
        <v>0.7469094296773916</v>
      </c>
      <c r="CZ6" s="8">
        <f>(AM6+AN6-CY6)/2</f>
        <v>0.15269937705227371</v>
      </c>
    </row>
    <row r="7" spans="1:115" s="7" customFormat="1" x14ac:dyDescent="0.25">
      <c r="D7" s="56"/>
      <c r="E7" s="9"/>
      <c r="F7" s="9"/>
      <c r="G7" s="9"/>
      <c r="H7" s="9"/>
      <c r="I7" s="9"/>
      <c r="J7" s="9"/>
      <c r="K7" s="9"/>
      <c r="L7" s="9"/>
      <c r="M7" s="9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</row>
    <row r="8" spans="1:115" s="7" customFormat="1" x14ac:dyDescent="0.25">
      <c r="A8" s="7" t="s">
        <v>88</v>
      </c>
      <c r="B8" s="7" t="s">
        <v>92</v>
      </c>
      <c r="C8" s="7" t="s">
        <v>49</v>
      </c>
      <c r="D8" s="55" t="s">
        <v>94</v>
      </c>
      <c r="E8" s="9">
        <v>41.363799999999998</v>
      </c>
      <c r="F8" s="9">
        <v>1.7434000000000001</v>
      </c>
      <c r="G8" s="9">
        <v>10.323499999999999</v>
      </c>
      <c r="H8" s="9">
        <v>11.583399999999999</v>
      </c>
      <c r="I8" s="9">
        <v>11.2904</v>
      </c>
      <c r="J8" s="9">
        <v>20.425799999999999</v>
      </c>
      <c r="K8" s="9">
        <v>0.5423</v>
      </c>
      <c r="L8" s="9">
        <v>1.0500000000000001E-2</v>
      </c>
      <c r="M8" s="9">
        <v>97.28309999999999</v>
      </c>
      <c r="N8" s="9"/>
      <c r="O8" s="8">
        <v>0.68847869507323567</v>
      </c>
      <c r="P8" s="8">
        <v>2.1819774718397997E-2</v>
      </c>
      <c r="Q8" s="8">
        <v>0.10127035511084952</v>
      </c>
      <c r="R8" s="8">
        <v>0.16121642310368825</v>
      </c>
      <c r="S8" s="8">
        <v>0.28008930786405356</v>
      </c>
      <c r="T8" s="8">
        <v>0.36422610556348073</v>
      </c>
      <c r="U8" s="8">
        <v>8.749314317059791E-3</v>
      </c>
      <c r="V8" s="8">
        <v>1.1146496815286624E-4</v>
      </c>
      <c r="W8" s="8">
        <v>1.6259614407189185</v>
      </c>
      <c r="X8" s="8"/>
      <c r="Y8" s="8">
        <v>2.7539147802929427</v>
      </c>
      <c r="Z8" s="8">
        <v>8.727909887359199E-2</v>
      </c>
      <c r="AA8" s="8">
        <v>0.60762213066509707</v>
      </c>
      <c r="AB8" s="8">
        <v>0.3224328462073765</v>
      </c>
      <c r="AC8" s="8">
        <v>0.56017861572810712</v>
      </c>
      <c r="AD8" s="8">
        <v>0.72845221112696146</v>
      </c>
      <c r="AE8" s="8">
        <v>1.7498628634119582E-2</v>
      </c>
      <c r="AF8" s="8">
        <v>2.2292993630573248E-4</v>
      </c>
      <c r="AG8" s="8">
        <v>5.0776012414645022</v>
      </c>
      <c r="AH8" s="8">
        <v>2.3633206763079553</v>
      </c>
      <c r="AI8" s="8"/>
      <c r="AJ8" s="8">
        <v>1.6270959352640979</v>
      </c>
      <c r="AK8" s="8">
        <v>5.1567124744371577E-2</v>
      </c>
      <c r="AL8" s="8">
        <v>0.47866864826103933</v>
      </c>
      <c r="AM8" s="8">
        <v>0.38100610608135799</v>
      </c>
      <c r="AN8" s="8">
        <v>0.66194085248790213</v>
      </c>
      <c r="AO8" s="8">
        <v>0.86078308612929799</v>
      </c>
      <c r="AP8" s="8">
        <v>4.1354870858049245E-2</v>
      </c>
      <c r="AQ8" s="8">
        <v>5.2685492783935309E-4</v>
      </c>
      <c r="AR8" s="8">
        <v>4.1029434787539554</v>
      </c>
      <c r="AS8" s="8"/>
      <c r="AT8" s="8">
        <v>0.3729040647359021</v>
      </c>
      <c r="AU8" s="8">
        <v>0.10576458352513723</v>
      </c>
      <c r="AV8" s="8">
        <v>0.20588695750791025</v>
      </c>
      <c r="AW8" s="8"/>
      <c r="AX8" s="8"/>
      <c r="AY8" s="8">
        <v>1.6270959352640979</v>
      </c>
      <c r="AZ8" s="8">
        <v>5.1567124744371577E-2</v>
      </c>
      <c r="BA8" s="8">
        <v>0.47866864826103933</v>
      </c>
      <c r="BB8" s="8">
        <v>0.20588695750791025</v>
      </c>
      <c r="BC8" s="8">
        <v>0.17511914857344774</v>
      </c>
      <c r="BD8" s="8">
        <v>0.66194085248790213</v>
      </c>
      <c r="BE8" s="8">
        <v>0.86078308612929799</v>
      </c>
      <c r="BF8" s="8">
        <v>4.1354870858049245E-2</v>
      </c>
      <c r="BG8" s="8">
        <v>5.2685492783935309E-4</v>
      </c>
      <c r="BH8" s="8">
        <v>4.1029434787539554</v>
      </c>
      <c r="BI8" s="8"/>
      <c r="BJ8" s="8">
        <v>41.363799999999998</v>
      </c>
      <c r="BK8" s="8">
        <v>1.7434000000000001</v>
      </c>
      <c r="BL8" s="8">
        <v>10.323499999999999</v>
      </c>
      <c r="BM8" s="8">
        <v>6.9559527957837437</v>
      </c>
      <c r="BN8" s="8">
        <v>5.3239964221269593</v>
      </c>
      <c r="BO8" s="8">
        <v>11.2904</v>
      </c>
      <c r="BP8" s="8">
        <v>20.425799999999999</v>
      </c>
      <c r="BQ8" s="8">
        <v>0.5423</v>
      </c>
      <c r="BR8" s="8">
        <v>1.0499999999999999E-2</v>
      </c>
      <c r="BS8" s="8">
        <v>97.979649217910691</v>
      </c>
      <c r="BT8" s="8"/>
      <c r="BU8" s="8">
        <v>0.3729040647359021</v>
      </c>
      <c r="BV8" s="8">
        <v>0.10576458352513723</v>
      </c>
      <c r="BW8" s="8">
        <v>0.79079259748237229</v>
      </c>
      <c r="BX8" s="8">
        <v>0.63468314188860442</v>
      </c>
      <c r="BY8" s="8">
        <v>0.54037705491246446</v>
      </c>
      <c r="BZ8" s="8">
        <v>0.6630528118663368</v>
      </c>
      <c r="CA8" s="8"/>
      <c r="CB8" s="8">
        <v>4.1881725785888599E-2</v>
      </c>
      <c r="CC8" s="8">
        <v>0</v>
      </c>
      <c r="CD8" s="8">
        <v>5.1567124744371577E-2</v>
      </c>
      <c r="CE8" s="8">
        <v>0</v>
      </c>
      <c r="CF8" s="8">
        <v>0.16400523172202164</v>
      </c>
      <c r="CG8" s="8">
        <v>0.10576458352513723</v>
      </c>
      <c r="CH8" s="8">
        <v>0</v>
      </c>
      <c r="CI8" s="8">
        <v>0.33097042624395107</v>
      </c>
      <c r="CJ8" s="8">
        <v>8.7559574286723868E-2</v>
      </c>
      <c r="CK8" s="8">
        <v>0</v>
      </c>
      <c r="CL8" s="8">
        <v>0.26972307306888377</v>
      </c>
      <c r="CM8" s="8">
        <v>1.0514717393769777</v>
      </c>
      <c r="CN8" s="8">
        <v>0.10773606091099165</v>
      </c>
      <c r="CO8" s="8">
        <v>6.2011729443743821E-2</v>
      </c>
      <c r="CP8" s="8">
        <v>0.16974779035473547</v>
      </c>
      <c r="CQ8" s="8">
        <v>0.44646873066591886</v>
      </c>
      <c r="CR8" s="8">
        <v>0.25698264719387032</v>
      </c>
      <c r="CS8" s="8">
        <v>0.70345137785978917</v>
      </c>
      <c r="CT8" s="8">
        <v>0.15733170826950882</v>
      </c>
      <c r="CU8" s="8"/>
      <c r="CV8" s="8"/>
      <c r="CW8" s="8">
        <f>IF(AU8&gt;BF8,AU8-BF8,0)</f>
        <v>6.440971266708799E-2</v>
      </c>
      <c r="CX8" s="8">
        <f>IF(AU8&gt;CW8,(AU8-CW8)/2,0)</f>
        <v>2.0677435429024622E-2</v>
      </c>
      <c r="CY8" s="8">
        <f>IF(BE8&gt;(CW8+CX8),BE8-(CW8+CX8),0)</f>
        <v>0.77569593803318537</v>
      </c>
      <c r="CZ8" s="8">
        <f>(AM8+AN8-CY8)/2</f>
        <v>0.13362551026803737</v>
      </c>
    </row>
    <row r="9" spans="1:115" s="7" customFormat="1" x14ac:dyDescent="0.25">
      <c r="A9" s="7" t="s">
        <v>88</v>
      </c>
      <c r="B9" s="7" t="s">
        <v>92</v>
      </c>
      <c r="C9" s="7" t="s">
        <v>48</v>
      </c>
      <c r="D9" s="55" t="s">
        <v>94</v>
      </c>
      <c r="E9" s="9">
        <v>41.852899999999998</v>
      </c>
      <c r="F9" s="9">
        <v>1.7984</v>
      </c>
      <c r="G9" s="9">
        <v>9.6547999999999998</v>
      </c>
      <c r="H9" s="9">
        <v>11.972099999999999</v>
      </c>
      <c r="I9" s="9">
        <v>11.5562</v>
      </c>
      <c r="J9" s="9">
        <v>20.412299999999998</v>
      </c>
      <c r="K9" s="9">
        <v>0.49930000000000002</v>
      </c>
      <c r="L9" s="9">
        <v>3.2000000000000001E-2</v>
      </c>
      <c r="M9" s="9">
        <v>97.778000000000006</v>
      </c>
      <c r="N9" s="9"/>
      <c r="O9" s="8">
        <v>0.69661950732356859</v>
      </c>
      <c r="P9" s="8">
        <v>2.2508135168961201E-2</v>
      </c>
      <c r="Q9" s="8">
        <v>9.4710614086717673E-2</v>
      </c>
      <c r="R9" s="8">
        <v>0.16662630480167015</v>
      </c>
      <c r="S9" s="8">
        <v>0.28668320516000995</v>
      </c>
      <c r="T9" s="8">
        <v>0.3639853780313837</v>
      </c>
      <c r="U9" s="8">
        <v>8.0555645187312449E-3</v>
      </c>
      <c r="V9" s="8">
        <v>3.3970276008492571E-4</v>
      </c>
      <c r="W9" s="8">
        <v>1.6395284118511275</v>
      </c>
      <c r="X9" s="8"/>
      <c r="Y9" s="8">
        <v>2.7864780292942744</v>
      </c>
      <c r="Z9" s="8">
        <v>9.0032540675844805E-2</v>
      </c>
      <c r="AA9" s="8">
        <v>0.56826368452030607</v>
      </c>
      <c r="AB9" s="8">
        <v>0.3332526096033403</v>
      </c>
      <c r="AC9" s="8">
        <v>0.57336641032001989</v>
      </c>
      <c r="AD9" s="8">
        <v>0.7279707560627674</v>
      </c>
      <c r="AE9" s="8">
        <v>1.611112903746249E-2</v>
      </c>
      <c r="AF9" s="8">
        <v>6.7940552016985142E-4</v>
      </c>
      <c r="AG9" s="8">
        <v>5.096154565034186</v>
      </c>
      <c r="AH9" s="8">
        <v>2.3547166489679463</v>
      </c>
      <c r="AI9" s="8"/>
      <c r="AJ9" s="8">
        <v>1.6403415518906552</v>
      </c>
      <c r="AK9" s="8">
        <v>5.3000280619573903E-2</v>
      </c>
      <c r="AL9" s="8">
        <v>0.4460333196479444</v>
      </c>
      <c r="AM9" s="8">
        <v>0.39235773407250035</v>
      </c>
      <c r="AN9" s="8">
        <v>0.67505771616976884</v>
      </c>
      <c r="AO9" s="8">
        <v>0.85708242963139092</v>
      </c>
      <c r="AP9" s="8">
        <v>3.793714377818385E-2</v>
      </c>
      <c r="AQ9" s="8">
        <v>1.5998074897446771E-3</v>
      </c>
      <c r="AR9" s="8">
        <v>4.1034099832997617</v>
      </c>
      <c r="AS9" s="8"/>
      <c r="AT9" s="8">
        <v>0.35965844810934477</v>
      </c>
      <c r="AU9" s="8">
        <v>8.6374871538599629E-2</v>
      </c>
      <c r="AV9" s="8">
        <v>0.2068199665995259</v>
      </c>
      <c r="AW9" s="8"/>
      <c r="AX9" s="8"/>
      <c r="AY9" s="8">
        <v>1.6403415518906552</v>
      </c>
      <c r="AZ9" s="8">
        <v>5.3000280619573903E-2</v>
      </c>
      <c r="BA9" s="8">
        <v>0.4460333196479444</v>
      </c>
      <c r="BB9" s="8">
        <v>0.2068199665995259</v>
      </c>
      <c r="BC9" s="8">
        <v>0.18553776747297446</v>
      </c>
      <c r="BD9" s="8">
        <v>0.67505771616976884</v>
      </c>
      <c r="BE9" s="8">
        <v>0.85708242963139092</v>
      </c>
      <c r="BF9" s="8">
        <v>3.793714377818385E-2</v>
      </c>
      <c r="BG9" s="8">
        <v>1.5998074897446771E-3</v>
      </c>
      <c r="BH9" s="8">
        <v>4.1034099832997626</v>
      </c>
      <c r="BI9" s="8"/>
      <c r="BJ9" s="8">
        <v>41.852899999999998</v>
      </c>
      <c r="BK9" s="8">
        <v>1.7984000000000002</v>
      </c>
      <c r="BL9" s="8">
        <v>9.6547999999999998</v>
      </c>
      <c r="BM9" s="8">
        <v>7.0130067031038514</v>
      </c>
      <c r="BN9" s="8">
        <v>5.6613557299032289</v>
      </c>
      <c r="BO9" s="8">
        <v>11.556200000000002</v>
      </c>
      <c r="BP9" s="8">
        <v>20.412299999999995</v>
      </c>
      <c r="BQ9" s="8">
        <v>0.49930000000000008</v>
      </c>
      <c r="BR9" s="8">
        <v>3.2000000000000008E-2</v>
      </c>
      <c r="BS9" s="8">
        <v>98.480262433007098</v>
      </c>
      <c r="BT9" s="8"/>
      <c r="BU9" s="8">
        <v>0.35965844810934477</v>
      </c>
      <c r="BV9" s="8">
        <v>8.6374871538599629E-2</v>
      </c>
      <c r="BW9" s="8">
        <v>0.78440769095414375</v>
      </c>
      <c r="BX9" s="8">
        <v>0.63242265794124708</v>
      </c>
      <c r="BY9" s="8">
        <v>0.52712091196170852</v>
      </c>
      <c r="BZ9" s="8">
        <v>0.66014552958943462</v>
      </c>
      <c r="CA9" s="8"/>
      <c r="CB9" s="8">
        <v>3.9536951267928527E-2</v>
      </c>
      <c r="CC9" s="8">
        <v>0</v>
      </c>
      <c r="CD9" s="8">
        <v>5.3000280619573903E-2</v>
      </c>
      <c r="CE9" s="8">
        <v>0</v>
      </c>
      <c r="CF9" s="8">
        <v>0.16728301533159737</v>
      </c>
      <c r="CG9" s="8">
        <v>8.6374871538599629E-2</v>
      </c>
      <c r="CH9" s="8">
        <v>0</v>
      </c>
      <c r="CI9" s="8">
        <v>0.33752885808488442</v>
      </c>
      <c r="CJ9" s="8">
        <v>9.2768883736487229E-2</v>
      </c>
      <c r="CK9" s="8">
        <v>0</v>
      </c>
      <c r="CL9" s="8">
        <v>0.27521213107081</v>
      </c>
      <c r="CM9" s="8">
        <v>1.0517049916498811</v>
      </c>
      <c r="CN9" s="8">
        <v>0.11058168606319031</v>
      </c>
      <c r="CO9" s="8">
        <v>6.4272400321335618E-2</v>
      </c>
      <c r="CP9" s="8">
        <v>0.17485408638452593</v>
      </c>
      <c r="CQ9" s="8">
        <v>0.45389434404338824</v>
      </c>
      <c r="CR9" s="8">
        <v>0.26381293342982914</v>
      </c>
      <c r="CS9" s="8">
        <v>0.71770727747321739</v>
      </c>
      <c r="CT9" s="8">
        <v>0.13937515215817353</v>
      </c>
      <c r="CU9" s="8"/>
      <c r="CV9" s="8"/>
      <c r="CW9" s="8">
        <f>IF(AU9&gt;BF9,AU9-BF9,0)</f>
        <v>4.8437727760415779E-2</v>
      </c>
      <c r="CX9" s="8">
        <f>IF(AU9&gt;CW9,(AU9-CW9)/2,0)</f>
        <v>1.8968571889091925E-2</v>
      </c>
      <c r="CY9" s="8">
        <f>IF(BE9&gt;(CW9+CX9),BE9-(CW9+CX9),0)</f>
        <v>0.78967612998188319</v>
      </c>
      <c r="CZ9" s="8">
        <f>(AM9+AN9-CY9)/2</f>
        <v>0.13886966013019303</v>
      </c>
      <c r="DK9" s="7" t="s">
        <v>18</v>
      </c>
    </row>
    <row r="10" spans="1:115" s="7" customFormat="1" x14ac:dyDescent="0.25">
      <c r="A10" s="7" t="s">
        <v>88</v>
      </c>
      <c r="B10" s="7" t="s">
        <v>92</v>
      </c>
      <c r="C10" s="7" t="s">
        <v>47</v>
      </c>
      <c r="D10" s="55" t="s">
        <v>94</v>
      </c>
      <c r="E10" s="9">
        <v>40.929099999999998</v>
      </c>
      <c r="F10" s="9">
        <v>2.1038999999999999</v>
      </c>
      <c r="G10" s="9">
        <v>10.2775</v>
      </c>
      <c r="H10" s="9">
        <v>12.670400000000001</v>
      </c>
      <c r="I10" s="9">
        <v>10.825699999999999</v>
      </c>
      <c r="J10" s="9">
        <v>20.569900000000001</v>
      </c>
      <c r="K10" s="9">
        <v>0.50880000000000003</v>
      </c>
      <c r="L10" s="9">
        <v>2.81E-2</v>
      </c>
      <c r="M10" s="9">
        <v>97.913399999999996</v>
      </c>
      <c r="N10" s="9"/>
      <c r="O10" s="8">
        <v>0.68124334221038618</v>
      </c>
      <c r="P10" s="8">
        <v>2.6331664580725903E-2</v>
      </c>
      <c r="Q10" s="8">
        <v>0.10081910927996861</v>
      </c>
      <c r="R10" s="8">
        <v>0.17634516353514268</v>
      </c>
      <c r="S10" s="8">
        <v>0.26856115107913664</v>
      </c>
      <c r="T10" s="8">
        <v>0.36679564907275325</v>
      </c>
      <c r="U10" s="8">
        <v>8.2088348230131333E-3</v>
      </c>
      <c r="V10" s="8">
        <v>2.9830148619957534E-4</v>
      </c>
      <c r="W10" s="8">
        <v>1.6286032160673258</v>
      </c>
      <c r="X10" s="8"/>
      <c r="Y10" s="8">
        <v>2.7249733688415447</v>
      </c>
      <c r="Z10" s="8">
        <v>0.10532665832290361</v>
      </c>
      <c r="AA10" s="8">
        <v>0.60491465567981162</v>
      </c>
      <c r="AB10" s="8">
        <v>0.35269032707028536</v>
      </c>
      <c r="AC10" s="8">
        <v>0.53712230215827328</v>
      </c>
      <c r="AD10" s="8">
        <v>0.7335912981455065</v>
      </c>
      <c r="AE10" s="8">
        <v>1.6417669646026267E-2</v>
      </c>
      <c r="AF10" s="8">
        <v>5.9660297239915068E-4</v>
      </c>
      <c r="AG10" s="8">
        <v>5.0756328828367501</v>
      </c>
      <c r="AH10" s="8">
        <v>2.3642371851947752</v>
      </c>
      <c r="AI10" s="8"/>
      <c r="AJ10" s="8">
        <v>1.6106208418201644</v>
      </c>
      <c r="AK10" s="8">
        <v>6.2254300549828369E-2</v>
      </c>
      <c r="AL10" s="8">
        <v>0.47672057427583486</v>
      </c>
      <c r="AM10" s="8">
        <v>0.41692179305903804</v>
      </c>
      <c r="AN10" s="8">
        <v>0.63494225988000674</v>
      </c>
      <c r="AO10" s="8">
        <v>0.86719191290545672</v>
      </c>
      <c r="AP10" s="8">
        <v>3.8815265071378842E-2</v>
      </c>
      <c r="AQ10" s="8">
        <v>1.4105109321438042E-3</v>
      </c>
      <c r="AR10" s="8">
        <v>4.1088774584938514</v>
      </c>
      <c r="AS10" s="8"/>
      <c r="AT10" s="8">
        <v>0.38937915817983559</v>
      </c>
      <c r="AU10" s="8">
        <v>8.7341416095999269E-2</v>
      </c>
      <c r="AV10" s="8">
        <v>0.21775491698770222</v>
      </c>
      <c r="AW10" s="8"/>
      <c r="AX10" s="8"/>
      <c r="AY10" s="8">
        <v>1.6106208418201644</v>
      </c>
      <c r="AZ10" s="8">
        <v>6.2254300549828369E-2</v>
      </c>
      <c r="BA10" s="8">
        <v>0.47672057427583486</v>
      </c>
      <c r="BB10" s="8">
        <v>0.21775491698770222</v>
      </c>
      <c r="BC10" s="8">
        <v>0.19916687607133582</v>
      </c>
      <c r="BD10" s="8">
        <v>0.63494225988000674</v>
      </c>
      <c r="BE10" s="8">
        <v>0.86719191290545672</v>
      </c>
      <c r="BF10" s="8">
        <v>3.8815265071378842E-2</v>
      </c>
      <c r="BG10" s="8">
        <v>1.4105109321438042E-3</v>
      </c>
      <c r="BH10" s="8">
        <v>4.1088774584938514</v>
      </c>
      <c r="BI10" s="8"/>
      <c r="BJ10" s="8">
        <v>40.929099999999998</v>
      </c>
      <c r="BK10" s="8">
        <v>2.1038999999999999</v>
      </c>
      <c r="BL10" s="8">
        <v>10.2775</v>
      </c>
      <c r="BM10" s="8">
        <v>7.3540634303614469</v>
      </c>
      <c r="BN10" s="8">
        <v>6.0527514478402686</v>
      </c>
      <c r="BO10" s="8">
        <v>10.825699999999998</v>
      </c>
      <c r="BP10" s="8">
        <v>20.569900000000001</v>
      </c>
      <c r="BQ10" s="8">
        <v>0.50880000000000003</v>
      </c>
      <c r="BR10" s="8">
        <v>2.8099999999999997E-2</v>
      </c>
      <c r="BS10" s="8">
        <v>98.64981487820171</v>
      </c>
      <c r="BT10" s="8"/>
      <c r="BU10" s="8">
        <v>0.38937915817983559</v>
      </c>
      <c r="BV10" s="8">
        <v>8.7341416095999269E-2</v>
      </c>
      <c r="BW10" s="8">
        <v>0.76122204219214529</v>
      </c>
      <c r="BX10" s="8">
        <v>0.6036352873794818</v>
      </c>
      <c r="BY10" s="8">
        <v>0.52229199963377093</v>
      </c>
      <c r="BZ10" s="8">
        <v>0.63199224640267937</v>
      </c>
      <c r="CA10" s="8"/>
      <c r="CB10" s="8">
        <v>4.0225776003522645E-2</v>
      </c>
      <c r="CC10" s="8">
        <v>0</v>
      </c>
      <c r="CD10" s="8">
        <v>6.2254300549828369E-2</v>
      </c>
      <c r="CE10" s="8">
        <v>0</v>
      </c>
      <c r="CF10" s="8">
        <v>0.17752914098417957</v>
      </c>
      <c r="CG10" s="8">
        <v>8.7341416095999269E-2</v>
      </c>
      <c r="CH10" s="8">
        <v>0</v>
      </c>
      <c r="CI10" s="8">
        <v>0.31747112994000337</v>
      </c>
      <c r="CJ10" s="8">
        <v>9.9583438035667909E-2</v>
      </c>
      <c r="CK10" s="8">
        <v>0</v>
      </c>
      <c r="CL10" s="8">
        <v>0.27003352763772476</v>
      </c>
      <c r="CM10" s="8">
        <v>1.0544387292469259</v>
      </c>
      <c r="CN10" s="8">
        <v>0.10088793686420128</v>
      </c>
      <c r="CO10" s="8">
        <v>6.6245991475506583E-2</v>
      </c>
      <c r="CP10" s="8">
        <v>0.16713392833970786</v>
      </c>
      <c r="CQ10" s="8">
        <v>0.43316638615160424</v>
      </c>
      <c r="CR10" s="8">
        <v>0.28442981010802487</v>
      </c>
      <c r="CS10" s="8">
        <v>0.71759619625962912</v>
      </c>
      <c r="CT10" s="8">
        <v>0.14959571664582763</v>
      </c>
      <c r="CU10" s="8"/>
      <c r="CV10" s="8"/>
      <c r="CW10" s="8">
        <f>IF(AU10&gt;BF10,AU10-BF10,0)</f>
        <v>4.8526151024620427E-2</v>
      </c>
      <c r="CX10" s="8">
        <f>IF(AU10&gt;CW10,(AU10-CW10)/2,0)</f>
        <v>1.9407632535689421E-2</v>
      </c>
      <c r="CY10" s="8">
        <f>IF(BE10&gt;(CW10+CX10),BE10-(CW10+CX10),0)</f>
        <v>0.79925812934514684</v>
      </c>
      <c r="CZ10" s="8">
        <f>(AM10+AN10-CY10)/2</f>
        <v>0.126302961796949</v>
      </c>
    </row>
    <row r="11" spans="1:115" s="7" customFormat="1" x14ac:dyDescent="0.25">
      <c r="A11" s="7" t="s">
        <v>88</v>
      </c>
      <c r="B11" s="7" t="s">
        <v>92</v>
      </c>
      <c r="C11" s="7" t="s">
        <v>45</v>
      </c>
      <c r="D11" s="55" t="s">
        <v>94</v>
      </c>
      <c r="E11" s="9">
        <v>41.942799999999998</v>
      </c>
      <c r="F11" s="9">
        <v>1.8098000000000001</v>
      </c>
      <c r="G11" s="9">
        <v>9.7606000000000002</v>
      </c>
      <c r="H11" s="9">
        <v>12.2669</v>
      </c>
      <c r="I11" s="9">
        <v>12.219099999999999</v>
      </c>
      <c r="J11" s="9">
        <v>19.887799999999999</v>
      </c>
      <c r="K11" s="9">
        <v>0.45839999999999997</v>
      </c>
      <c r="L11" s="9">
        <v>1.2800000000000001E-2</v>
      </c>
      <c r="M11" s="9">
        <v>98.358199999999997</v>
      </c>
      <c r="N11" s="9"/>
      <c r="O11" s="8">
        <v>0.69811584553928097</v>
      </c>
      <c r="P11" s="8">
        <v>2.2650813516896118E-2</v>
      </c>
      <c r="Q11" s="8">
        <v>9.5748479497743774E-2</v>
      </c>
      <c r="R11" s="8">
        <v>0.17072929714683369</v>
      </c>
      <c r="S11" s="8">
        <v>0.3031282560158769</v>
      </c>
      <c r="T11" s="8">
        <v>0.35463266761768902</v>
      </c>
      <c r="U11" s="8">
        <v>7.3956955245071147E-3</v>
      </c>
      <c r="V11" s="8">
        <v>1.3588110403397029E-4</v>
      </c>
      <c r="W11" s="8">
        <v>1.6525369359628617</v>
      </c>
      <c r="X11" s="8"/>
      <c r="Y11" s="8">
        <v>2.7924633821571239</v>
      </c>
      <c r="Z11" s="8">
        <v>9.0603254067584474E-2</v>
      </c>
      <c r="AA11" s="8">
        <v>0.57449087698646262</v>
      </c>
      <c r="AB11" s="8">
        <v>0.34145859429366737</v>
      </c>
      <c r="AC11" s="8">
        <v>0.60625651203175379</v>
      </c>
      <c r="AD11" s="8">
        <v>0.70926533523537805</v>
      </c>
      <c r="AE11" s="8">
        <v>1.4791391049014229E-2</v>
      </c>
      <c r="AF11" s="8">
        <v>2.7176220806794058E-4</v>
      </c>
      <c r="AG11" s="8">
        <v>5.1296011080290524</v>
      </c>
      <c r="AH11" s="8">
        <v>2.3393631877568666</v>
      </c>
      <c r="AI11" s="8"/>
      <c r="AJ11" s="8">
        <v>1.6331465098443525</v>
      </c>
      <c r="AK11" s="8">
        <v>5.2988479314172429E-2</v>
      </c>
      <c r="AL11" s="8">
        <v>0.44798093644142972</v>
      </c>
      <c r="AM11" s="8">
        <v>0.39939783281690616</v>
      </c>
      <c r="AN11" s="8">
        <v>0.70912708329248131</v>
      </c>
      <c r="AO11" s="8">
        <v>0.82961460780083829</v>
      </c>
      <c r="AP11" s="8">
        <v>3.4602435715780311E-2</v>
      </c>
      <c r="AQ11" s="8">
        <v>6.3575050537766228E-4</v>
      </c>
      <c r="AR11" s="8">
        <v>4.1074936357313385</v>
      </c>
      <c r="AS11" s="8"/>
      <c r="AT11" s="8">
        <v>0.3668534901556475</v>
      </c>
      <c r="AU11" s="8">
        <v>8.1127446285782223E-2</v>
      </c>
      <c r="AV11" s="8">
        <v>0.2149872714626784</v>
      </c>
      <c r="AW11" s="8"/>
      <c r="AX11" s="8"/>
      <c r="AY11" s="8">
        <v>1.6331465098443525</v>
      </c>
      <c r="AZ11" s="8">
        <v>5.2988479314172429E-2</v>
      </c>
      <c r="BA11" s="8">
        <v>0.44798093644142972</v>
      </c>
      <c r="BB11" s="8">
        <v>0.2149872714626784</v>
      </c>
      <c r="BC11" s="8">
        <v>0.18441056135422776</v>
      </c>
      <c r="BD11" s="8">
        <v>0.70912708329248131</v>
      </c>
      <c r="BE11" s="8">
        <v>0.82961460780083829</v>
      </c>
      <c r="BF11" s="8">
        <v>3.4602435715780311E-2</v>
      </c>
      <c r="BG11" s="8">
        <v>6.3575050537766228E-4</v>
      </c>
      <c r="BH11" s="8">
        <v>4.1074936357313385</v>
      </c>
      <c r="BI11" s="8"/>
      <c r="BJ11" s="8">
        <v>41.942799999999998</v>
      </c>
      <c r="BK11" s="8">
        <v>1.8098000000000001</v>
      </c>
      <c r="BL11" s="8">
        <v>9.7606000000000002</v>
      </c>
      <c r="BM11" s="8">
        <v>7.3377944362854324</v>
      </c>
      <c r="BN11" s="8">
        <v>5.663891311381251</v>
      </c>
      <c r="BO11" s="8">
        <v>12.219099999999997</v>
      </c>
      <c r="BP11" s="8">
        <v>19.887799999999999</v>
      </c>
      <c r="BQ11" s="8">
        <v>0.45839999999999997</v>
      </c>
      <c r="BR11" s="8">
        <v>1.2800000000000001E-2</v>
      </c>
      <c r="BS11" s="8">
        <v>99.092985747666674</v>
      </c>
      <c r="BT11" s="8"/>
      <c r="BU11" s="8">
        <v>0.3668534901556475</v>
      </c>
      <c r="BV11" s="8">
        <v>8.1127446285782223E-2</v>
      </c>
      <c r="BW11" s="8">
        <v>0.79361746820735146</v>
      </c>
      <c r="BX11" s="8">
        <v>0.63970333276884661</v>
      </c>
      <c r="BY11" s="8">
        <v>0.53827851279612193</v>
      </c>
      <c r="BZ11" s="8">
        <v>0.66777289397912565</v>
      </c>
      <c r="CA11" s="8"/>
      <c r="CB11" s="8">
        <v>3.5238186221157972E-2</v>
      </c>
      <c r="CC11" s="8">
        <v>0</v>
      </c>
      <c r="CD11" s="8">
        <v>5.2988479314172429E-2</v>
      </c>
      <c r="CE11" s="8">
        <v>0</v>
      </c>
      <c r="CF11" s="8">
        <v>0.17974908524152045</v>
      </c>
      <c r="CG11" s="8">
        <v>8.1127446285782223E-2</v>
      </c>
      <c r="CH11" s="8">
        <v>0</v>
      </c>
      <c r="CI11" s="8">
        <v>0.35456354164624065</v>
      </c>
      <c r="CJ11" s="8">
        <v>9.2205280677113879E-2</v>
      </c>
      <c r="CK11" s="8">
        <v>0</v>
      </c>
      <c r="CL11" s="8">
        <v>0.25787479847968159</v>
      </c>
      <c r="CM11" s="8">
        <v>1.0537468178656693</v>
      </c>
      <c r="CN11" s="8">
        <v>0.13210712917611753</v>
      </c>
      <c r="CO11" s="8">
        <v>7.4405987778134369E-2</v>
      </c>
      <c r="CP11" s="8">
        <v>0.2065131169542519</v>
      </c>
      <c r="CQ11" s="8">
        <v>0.4449128249402462</v>
      </c>
      <c r="CR11" s="8">
        <v>0.25058585726063753</v>
      </c>
      <c r="CS11" s="8">
        <v>0.69549868220088373</v>
      </c>
      <c r="CT11" s="8">
        <v>0.13411592559995467</v>
      </c>
      <c r="CU11" s="8"/>
      <c r="CV11" s="8"/>
      <c r="CW11" s="8">
        <f>IF(AU11&gt;BF11,AU11-BF11,0)</f>
        <v>4.6525010570001912E-2</v>
      </c>
      <c r="CX11" s="8">
        <f>IF(AU11&gt;CW11,(AU11-CW11)/2,0)</f>
        <v>1.7301217857890155E-2</v>
      </c>
      <c r="CY11" s="8">
        <f>IF(BE11&gt;(CW11+CX11),BE11-(CW11+CX11),0)</f>
        <v>0.76578837937294619</v>
      </c>
      <c r="CZ11" s="8">
        <f>(AM11+AN11-CY11)/2</f>
        <v>0.17136826836822067</v>
      </c>
    </row>
    <row r="12" spans="1:115" s="7" customFormat="1" x14ac:dyDescent="0.25">
      <c r="D12" s="55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</row>
    <row r="13" spans="1:115" s="7" customFormat="1" x14ac:dyDescent="0.25">
      <c r="A13" s="7" t="s">
        <v>88</v>
      </c>
      <c r="B13" s="7" t="s">
        <v>91</v>
      </c>
      <c r="C13" s="7" t="s">
        <v>44</v>
      </c>
      <c r="D13" s="55" t="s">
        <v>94</v>
      </c>
      <c r="E13" s="8">
        <v>40.093699999999998</v>
      </c>
      <c r="F13" s="8">
        <v>1.7633000000000001</v>
      </c>
      <c r="G13" s="8">
        <v>10.0962</v>
      </c>
      <c r="H13" s="8">
        <v>12.3094</v>
      </c>
      <c r="I13" s="8">
        <v>11.1212</v>
      </c>
      <c r="J13" s="8">
        <v>20.105699999999999</v>
      </c>
      <c r="K13" s="8">
        <v>0.58799999999999997</v>
      </c>
      <c r="L13" s="8">
        <v>5.4199999999999998E-2</v>
      </c>
      <c r="M13" s="8">
        <v>96.131699999999981</v>
      </c>
      <c r="N13" s="8"/>
      <c r="O13" s="8">
        <v>0.66733854860186415</v>
      </c>
      <c r="P13" s="8">
        <v>2.2068836045056321E-2</v>
      </c>
      <c r="Q13" s="8">
        <v>9.9040612124779284E-2</v>
      </c>
      <c r="R13" s="8">
        <v>0.17132080723729995</v>
      </c>
      <c r="S13" s="8">
        <v>0.27589183825353508</v>
      </c>
      <c r="T13" s="8">
        <v>0.3585181883024251</v>
      </c>
      <c r="U13" s="8">
        <v>9.4866251492368749E-3</v>
      </c>
      <c r="V13" s="8">
        <v>5.7537154989384289E-4</v>
      </c>
      <c r="W13" s="8">
        <v>1.6042408272640905</v>
      </c>
      <c r="X13" s="8"/>
      <c r="Y13" s="8">
        <v>2.6693541944074566</v>
      </c>
      <c r="Z13" s="8">
        <v>8.8275344180225285E-2</v>
      </c>
      <c r="AA13" s="8">
        <v>0.59424367274867573</v>
      </c>
      <c r="AB13" s="8">
        <v>0.3426416144745999</v>
      </c>
      <c r="AC13" s="8">
        <v>0.55178367650707016</v>
      </c>
      <c r="AD13" s="8">
        <v>0.7170363766048502</v>
      </c>
      <c r="AE13" s="8">
        <v>1.897325029847375E-2</v>
      </c>
      <c r="AF13" s="8">
        <v>1.1507430997876858E-3</v>
      </c>
      <c r="AG13" s="8">
        <v>4.9834588723211386</v>
      </c>
      <c r="AH13" s="8">
        <v>2.407966094924503</v>
      </c>
      <c r="AI13" s="8"/>
      <c r="AJ13" s="8">
        <v>1.6069285988694164</v>
      </c>
      <c r="AK13" s="8">
        <v>5.3141008950943383E-2</v>
      </c>
      <c r="AL13" s="8">
        <v>0.47697287203407429</v>
      </c>
      <c r="AM13" s="8">
        <v>0.41253469518251468</v>
      </c>
      <c r="AN13" s="8">
        <v>0.66433819238090752</v>
      </c>
      <c r="AO13" s="8">
        <v>0.86329964184599817</v>
      </c>
      <c r="AP13" s="8">
        <v>4.5686943429240998E-2</v>
      </c>
      <c r="AQ13" s="8">
        <v>2.7709503682570714E-3</v>
      </c>
      <c r="AR13" s="8">
        <v>4.1256729030613526</v>
      </c>
      <c r="AS13" s="8"/>
      <c r="AT13" s="8">
        <v>0.39307140113058359</v>
      </c>
      <c r="AU13" s="8">
        <v>8.3901470903490705E-2</v>
      </c>
      <c r="AV13" s="8">
        <v>0.25134580612270419</v>
      </c>
      <c r="AW13" s="8"/>
      <c r="AX13" s="8"/>
      <c r="AY13" s="8">
        <v>1.6069285988694164</v>
      </c>
      <c r="AZ13" s="8">
        <v>5.3141008950943383E-2</v>
      </c>
      <c r="BA13" s="8">
        <v>0.47697287203407429</v>
      </c>
      <c r="BB13" s="8">
        <v>0.25134580612270419</v>
      </c>
      <c r="BC13" s="8">
        <v>0.16118888905981049</v>
      </c>
      <c r="BD13" s="8">
        <v>0.66433819238090752</v>
      </c>
      <c r="BE13" s="8">
        <v>0.86329964184599817</v>
      </c>
      <c r="BF13" s="8">
        <v>4.5686943429240998E-2</v>
      </c>
      <c r="BG13" s="8">
        <v>2.7709503682570714E-3</v>
      </c>
      <c r="BH13" s="8">
        <v>4.1256729030613526</v>
      </c>
      <c r="BI13" s="8"/>
      <c r="BJ13" s="8">
        <v>40.093699999999998</v>
      </c>
      <c r="BK13" s="8">
        <v>1.7633000000000003</v>
      </c>
      <c r="BL13" s="8">
        <v>10.0962</v>
      </c>
      <c r="BM13" s="8">
        <v>8.3343497257172121</v>
      </c>
      <c r="BN13" s="8">
        <v>4.8096282183368926</v>
      </c>
      <c r="BO13" s="8">
        <v>11.1212</v>
      </c>
      <c r="BP13" s="8">
        <v>20.105699999999999</v>
      </c>
      <c r="BQ13" s="8">
        <v>0.58800000000000008</v>
      </c>
      <c r="BR13" s="8">
        <v>5.4200000000000005E-2</v>
      </c>
      <c r="BS13" s="8">
        <v>96.966277944054085</v>
      </c>
      <c r="BT13" s="8"/>
      <c r="BU13" s="8">
        <v>0.39307140113058359</v>
      </c>
      <c r="BV13" s="8">
        <v>8.3901470903490705E-2</v>
      </c>
      <c r="BW13" s="8">
        <v>0.80474427467781906</v>
      </c>
      <c r="BX13" s="8">
        <v>0.61691421527388157</v>
      </c>
      <c r="BY13" s="8">
        <v>0.60927192078111903</v>
      </c>
      <c r="BZ13" s="8">
        <v>0.64978550689882875</v>
      </c>
      <c r="CA13" s="8"/>
      <c r="CB13" s="8">
        <v>4.8457893797498069E-2</v>
      </c>
      <c r="CC13" s="8">
        <v>0</v>
      </c>
      <c r="CD13" s="8">
        <v>5.3141008950943383E-2</v>
      </c>
      <c r="CE13" s="8">
        <v>0</v>
      </c>
      <c r="CF13" s="8">
        <v>0.20288791232520612</v>
      </c>
      <c r="CG13" s="8">
        <v>8.3901470903490705E-2</v>
      </c>
      <c r="CH13" s="8">
        <v>0</v>
      </c>
      <c r="CI13" s="8">
        <v>0.33216909619045376</v>
      </c>
      <c r="CJ13" s="8">
        <v>8.0594444529905246E-2</v>
      </c>
      <c r="CK13" s="8">
        <v>0</v>
      </c>
      <c r="CL13" s="8">
        <v>0.261684624833179</v>
      </c>
      <c r="CM13" s="8">
        <v>1.0628364515306763</v>
      </c>
      <c r="CN13" s="8">
        <v>0.10814991260192271</v>
      </c>
      <c r="CO13" s="8">
        <v>6.7157950184006318E-2</v>
      </c>
      <c r="CP13" s="8">
        <v>0.17530786278592903</v>
      </c>
      <c r="CQ13" s="8">
        <v>0.44803836717706202</v>
      </c>
      <c r="CR13" s="8">
        <v>0.27821879481450207</v>
      </c>
      <c r="CS13" s="8">
        <v>0.72625716199156409</v>
      </c>
      <c r="CT13" s="8">
        <v>0.13704247985443407</v>
      </c>
      <c r="CU13" s="8"/>
      <c r="CV13" s="8"/>
      <c r="CW13" s="8">
        <f>IF(AU13&gt;BF13,AU13-BF13,0)</f>
        <v>3.8214527474249707E-2</v>
      </c>
      <c r="CX13" s="8">
        <f>IF(AU13&gt;CW13,(AU13-CW13)/2,0)</f>
        <v>2.2843471714620499E-2</v>
      </c>
      <c r="CY13" s="8">
        <f>IF(BE13&gt;(CW13+CX13),BE13-(CW13+CX13),0)</f>
        <v>0.80224164265712794</v>
      </c>
      <c r="CZ13" s="8">
        <f>(AM13+AN13-CY13)/2</f>
        <v>0.1373156224531471</v>
      </c>
    </row>
    <row r="14" spans="1:115" s="7" customFormat="1" x14ac:dyDescent="0.25">
      <c r="A14" s="7" t="s">
        <v>88</v>
      </c>
      <c r="B14" s="7" t="s">
        <v>91</v>
      </c>
      <c r="C14" s="7" t="s">
        <v>43</v>
      </c>
      <c r="D14" s="55" t="s">
        <v>94</v>
      </c>
      <c r="E14" s="8">
        <v>42.495800000000003</v>
      </c>
      <c r="F14" s="8">
        <v>2.0512999999999999</v>
      </c>
      <c r="G14" s="8">
        <v>9.2013999999999996</v>
      </c>
      <c r="H14" s="8">
        <v>10.5899</v>
      </c>
      <c r="I14" s="8">
        <v>11.8103</v>
      </c>
      <c r="J14" s="8">
        <v>21.195599999999999</v>
      </c>
      <c r="K14" s="8">
        <v>0.44529999999999997</v>
      </c>
      <c r="L14" s="8">
        <v>0</v>
      </c>
      <c r="M14" s="8">
        <v>97.789600000000007</v>
      </c>
      <c r="N14" s="8"/>
      <c r="O14" s="8">
        <v>0.70732023968042612</v>
      </c>
      <c r="P14" s="8">
        <v>2.5673341677096367E-2</v>
      </c>
      <c r="Q14" s="8">
        <v>9.0262899744948E-2</v>
      </c>
      <c r="R14" s="8">
        <v>0.14738900487125958</v>
      </c>
      <c r="S14" s="8">
        <v>0.29298685189779211</v>
      </c>
      <c r="T14" s="8">
        <v>0.37795292439372324</v>
      </c>
      <c r="U14" s="8">
        <v>7.1843438417605104E-3</v>
      </c>
      <c r="V14" s="8">
        <v>0</v>
      </c>
      <c r="W14" s="8">
        <v>1.6487696061070058</v>
      </c>
      <c r="X14" s="8"/>
      <c r="Y14" s="8">
        <v>2.8292809587217045</v>
      </c>
      <c r="Z14" s="8">
        <v>0.10269336670838547</v>
      </c>
      <c r="AA14" s="8">
        <v>0.541577398469688</v>
      </c>
      <c r="AB14" s="8">
        <v>0.29477800974251916</v>
      </c>
      <c r="AC14" s="8">
        <v>0.58597370379558422</v>
      </c>
      <c r="AD14" s="8">
        <v>0.75590584878744649</v>
      </c>
      <c r="AE14" s="8">
        <v>1.4368687683521021E-2</v>
      </c>
      <c r="AF14" s="8">
        <v>0</v>
      </c>
      <c r="AG14" s="8">
        <v>5.1245779739088491</v>
      </c>
      <c r="AH14" s="8">
        <v>2.3416562419571925</v>
      </c>
      <c r="AI14" s="8"/>
      <c r="AJ14" s="8">
        <v>1.6563008543103273</v>
      </c>
      <c r="AK14" s="8">
        <v>6.0118140790072445E-2</v>
      </c>
      <c r="AL14" s="8">
        <v>0.42272936520982751</v>
      </c>
      <c r="AM14" s="8">
        <v>0.34513438325264406</v>
      </c>
      <c r="AN14" s="8">
        <v>0.68607449055785241</v>
      </c>
      <c r="AO14" s="8">
        <v>0.88503582457253682</v>
      </c>
      <c r="AP14" s="8">
        <v>3.3646527202850433E-2</v>
      </c>
      <c r="AQ14" s="8">
        <v>0</v>
      </c>
      <c r="AR14" s="8">
        <v>4.0890395858961108</v>
      </c>
      <c r="AS14" s="8"/>
      <c r="AT14" s="8">
        <v>0.34369914568967275</v>
      </c>
      <c r="AU14" s="8">
        <v>7.9030219520154765E-2</v>
      </c>
      <c r="AV14" s="8">
        <v>0.17807917179222355</v>
      </c>
      <c r="AW14" s="8"/>
      <c r="AX14" s="8"/>
      <c r="AY14" s="8">
        <v>1.6563008543103273</v>
      </c>
      <c r="AZ14" s="8">
        <v>6.0118140790072445E-2</v>
      </c>
      <c r="BA14" s="8">
        <v>0.42272936520982751</v>
      </c>
      <c r="BB14" s="8">
        <v>0.17807917179222355</v>
      </c>
      <c r="BC14" s="8">
        <v>0.16705521146042052</v>
      </c>
      <c r="BD14" s="8">
        <v>0.68607449055785241</v>
      </c>
      <c r="BE14" s="8">
        <v>0.88503582457253682</v>
      </c>
      <c r="BF14" s="8">
        <v>3.3646527202850433E-2</v>
      </c>
      <c r="BG14" s="8">
        <v>0</v>
      </c>
      <c r="BH14" s="8">
        <v>4.0890395858961108</v>
      </c>
      <c r="BI14" s="8"/>
      <c r="BJ14" s="8">
        <v>42.495800000000003</v>
      </c>
      <c r="BK14" s="8">
        <v>2.0512999999999999</v>
      </c>
      <c r="BL14" s="8">
        <v>9.2013999999999996</v>
      </c>
      <c r="BM14" s="8">
        <v>6.0721212006129797</v>
      </c>
      <c r="BN14" s="8">
        <v>5.125823649247077</v>
      </c>
      <c r="BO14" s="8">
        <v>11.8103</v>
      </c>
      <c r="BP14" s="8">
        <v>21.195599999999999</v>
      </c>
      <c r="BQ14" s="8">
        <v>0.44529999999999997</v>
      </c>
      <c r="BR14" s="8">
        <v>0</v>
      </c>
      <c r="BS14" s="8">
        <v>98.397644849860058</v>
      </c>
      <c r="BT14" s="8"/>
      <c r="BU14" s="8">
        <v>0.34369914568967275</v>
      </c>
      <c r="BV14" s="8">
        <v>7.9030219520154765E-2</v>
      </c>
      <c r="BW14" s="8">
        <v>0.80418544675538406</v>
      </c>
      <c r="BX14" s="8">
        <v>0.66531088703948749</v>
      </c>
      <c r="BY14" s="8">
        <v>0.51597053331503817</v>
      </c>
      <c r="BZ14" s="8">
        <v>0.69118096908536841</v>
      </c>
      <c r="CA14" s="8"/>
      <c r="CB14" s="8">
        <v>3.3646527202850433E-2</v>
      </c>
      <c r="CC14" s="8">
        <v>0</v>
      </c>
      <c r="CD14" s="8">
        <v>6.0118140790072445E-2</v>
      </c>
      <c r="CE14" s="8">
        <v>0</v>
      </c>
      <c r="CF14" s="8">
        <v>0.1444326445893731</v>
      </c>
      <c r="CG14" s="8">
        <v>7.9030219520154765E-2</v>
      </c>
      <c r="CH14" s="8">
        <v>0</v>
      </c>
      <c r="CI14" s="8">
        <v>0.34303724527892621</v>
      </c>
      <c r="CJ14" s="8">
        <v>8.3527605730210258E-2</v>
      </c>
      <c r="CK14" s="8">
        <v>0</v>
      </c>
      <c r="CL14" s="8">
        <v>0.30072740983646828</v>
      </c>
      <c r="CM14" s="8">
        <v>1.0445197929480554</v>
      </c>
      <c r="CN14" s="8">
        <v>9.4913720038930588E-2</v>
      </c>
      <c r="CO14" s="8">
        <v>4.7746984735162895E-2</v>
      </c>
      <c r="CP14" s="8">
        <v>0.14266070477409348</v>
      </c>
      <c r="CQ14" s="8">
        <v>0.49624705047999118</v>
      </c>
      <c r="CR14" s="8">
        <v>0.24964041378231838</v>
      </c>
      <c r="CS14" s="8">
        <v>0.74588746426230956</v>
      </c>
      <c r="CT14" s="8">
        <v>0.1391483603102272</v>
      </c>
      <c r="CU14" s="8"/>
      <c r="CV14" s="8"/>
      <c r="CW14" s="8">
        <f>IF(AU14&gt;BF14,AU14-BF14,0)</f>
        <v>4.5383692317304332E-2</v>
      </c>
      <c r="CX14" s="8">
        <f>IF(AU14&gt;CW14,(AU14-CW14)/2,0)</f>
        <v>1.6823263601425217E-2</v>
      </c>
      <c r="CY14" s="8">
        <f>IF(BE14&gt;(CW14+CX14),BE14-(CW14+CX14),0)</f>
        <v>0.82282886865380722</v>
      </c>
      <c r="CZ14" s="8">
        <f>(AM14+AN14-CY14)/2</f>
        <v>0.10419000257834465</v>
      </c>
    </row>
    <row r="15" spans="1:115" s="7" customFormat="1" x14ac:dyDescent="0.25">
      <c r="A15" s="7" t="s">
        <v>88</v>
      </c>
      <c r="B15" s="7" t="s">
        <v>91</v>
      </c>
      <c r="C15" s="7" t="s">
        <v>42</v>
      </c>
      <c r="D15" s="55" t="s">
        <v>94</v>
      </c>
      <c r="E15" s="8">
        <v>41.495800000000003</v>
      </c>
      <c r="F15" s="8">
        <v>1.8562000000000001</v>
      </c>
      <c r="G15" s="8">
        <v>10.027900000000001</v>
      </c>
      <c r="H15" s="8">
        <v>11.620799999999999</v>
      </c>
      <c r="I15" s="8">
        <v>10.9069</v>
      </c>
      <c r="J15" s="8">
        <v>21.448</v>
      </c>
      <c r="K15" s="8">
        <v>0.41549999999999998</v>
      </c>
      <c r="L15" s="8">
        <v>2E-3</v>
      </c>
      <c r="M15" s="8">
        <v>97.773099999999999</v>
      </c>
      <c r="N15" s="8"/>
      <c r="O15" s="8">
        <v>0.69067576564580568</v>
      </c>
      <c r="P15" s="8">
        <v>2.3231539424280349E-2</v>
      </c>
      <c r="Q15" s="8">
        <v>9.8370610162840891E-2</v>
      </c>
      <c r="R15" s="8">
        <v>0.16173695198329854</v>
      </c>
      <c r="S15" s="8">
        <v>0.27057553956834529</v>
      </c>
      <c r="T15" s="8">
        <v>0.38245363766048501</v>
      </c>
      <c r="U15" s="8">
        <v>6.7035590978025876E-3</v>
      </c>
      <c r="V15" s="8">
        <v>2.1231422505307857E-5</v>
      </c>
      <c r="W15" s="8">
        <v>1.6337688349653636</v>
      </c>
      <c r="X15" s="8"/>
      <c r="Y15" s="8">
        <v>2.7627030625832227</v>
      </c>
      <c r="Z15" s="8">
        <v>9.2926157697121398E-2</v>
      </c>
      <c r="AA15" s="8">
        <v>0.59022366097704537</v>
      </c>
      <c r="AB15" s="8">
        <v>0.32347390396659709</v>
      </c>
      <c r="AC15" s="8">
        <v>0.54115107913669058</v>
      </c>
      <c r="AD15" s="8">
        <v>0.76490727532097003</v>
      </c>
      <c r="AE15" s="8">
        <v>1.3407118195605175E-2</v>
      </c>
      <c r="AF15" s="8">
        <v>4.2462845010615714E-5</v>
      </c>
      <c r="AG15" s="8">
        <v>5.0888347207222626</v>
      </c>
      <c r="AH15" s="8">
        <v>2.3581037032180974</v>
      </c>
      <c r="AI15" s="8"/>
      <c r="AJ15" s="8">
        <v>1.6286850806923692</v>
      </c>
      <c r="AK15" s="8">
        <v>5.4782379147852715E-2</v>
      </c>
      <c r="AL15" s="8">
        <v>0.46393620022563781</v>
      </c>
      <c r="AM15" s="8">
        <v>0.38139250541902392</v>
      </c>
      <c r="AN15" s="8">
        <v>0.63804518185634984</v>
      </c>
      <c r="AO15" s="8">
        <v>0.9018653392764221</v>
      </c>
      <c r="AP15" s="8">
        <v>3.1615375066539296E-2</v>
      </c>
      <c r="AQ15" s="8">
        <v>1.0013179206870902E-4</v>
      </c>
      <c r="AR15" s="8">
        <v>4.1004221934762635</v>
      </c>
      <c r="AS15" s="8"/>
      <c r="AT15" s="8">
        <v>0.37131491930763083</v>
      </c>
      <c r="AU15" s="8">
        <v>9.2621280918006976E-2</v>
      </c>
      <c r="AV15" s="8">
        <v>0.20084438695252638</v>
      </c>
      <c r="AW15" s="8"/>
      <c r="AX15" s="8"/>
      <c r="AY15" s="8">
        <v>1.6286850806923692</v>
      </c>
      <c r="AZ15" s="8">
        <v>5.4782379147852715E-2</v>
      </c>
      <c r="BA15" s="8">
        <v>0.46393620022563781</v>
      </c>
      <c r="BB15" s="8">
        <v>0.20084438695252638</v>
      </c>
      <c r="BC15" s="8">
        <v>0.18054811846649754</v>
      </c>
      <c r="BD15" s="8">
        <v>0.63804518185634984</v>
      </c>
      <c r="BE15" s="8">
        <v>0.9018653392764221</v>
      </c>
      <c r="BF15" s="8">
        <v>3.1615375066539296E-2</v>
      </c>
      <c r="BG15" s="8">
        <v>1.0013179206870902E-4</v>
      </c>
      <c r="BH15" s="8">
        <v>4.1004221934762635</v>
      </c>
      <c r="BI15" s="8"/>
      <c r="BJ15" s="8">
        <v>41.495800000000003</v>
      </c>
      <c r="BK15" s="8">
        <v>1.8561999999999999</v>
      </c>
      <c r="BL15" s="8">
        <v>10.027899999999999</v>
      </c>
      <c r="BM15" s="8">
        <v>6.8006001926602941</v>
      </c>
      <c r="BN15" s="8">
        <v>5.501192459905166</v>
      </c>
      <c r="BO15" s="8">
        <v>10.906899999999998</v>
      </c>
      <c r="BP15" s="8">
        <v>21.448</v>
      </c>
      <c r="BQ15" s="8">
        <v>0.41549999999999992</v>
      </c>
      <c r="BR15" s="8">
        <v>2.0000000000000005E-3</v>
      </c>
      <c r="BS15" s="8">
        <v>98.454092652565464</v>
      </c>
      <c r="BT15" s="8"/>
      <c r="BU15" s="8">
        <v>0.37131491930763083</v>
      </c>
      <c r="BV15" s="8">
        <v>9.2621280918006976E-2</v>
      </c>
      <c r="BW15" s="8">
        <v>0.77944100153850437</v>
      </c>
      <c r="BX15" s="8">
        <v>0.62587953125574314</v>
      </c>
      <c r="BY15" s="8">
        <v>0.52660811132579799</v>
      </c>
      <c r="BZ15" s="8">
        <v>0.65379736580494463</v>
      </c>
      <c r="CA15" s="8"/>
      <c r="CB15" s="8">
        <v>3.1715506858608002E-2</v>
      </c>
      <c r="CC15" s="8">
        <v>0</v>
      </c>
      <c r="CD15" s="8">
        <v>5.4782379147852715E-2</v>
      </c>
      <c r="CE15" s="8">
        <v>0</v>
      </c>
      <c r="CF15" s="8">
        <v>0.16912888009391838</v>
      </c>
      <c r="CG15" s="8">
        <v>9.2621280918006976E-2</v>
      </c>
      <c r="CH15" s="8">
        <v>0</v>
      </c>
      <c r="CI15" s="8">
        <v>0.31902259092817492</v>
      </c>
      <c r="CJ15" s="8">
        <v>9.0274059233248771E-2</v>
      </c>
      <c r="CK15" s="8">
        <v>0</v>
      </c>
      <c r="CL15" s="8">
        <v>0.29266639955832202</v>
      </c>
      <c r="CM15" s="8">
        <v>1.0502110967381317</v>
      </c>
      <c r="CN15" s="8">
        <v>8.2921529860811111E-2</v>
      </c>
      <c r="CO15" s="8">
        <v>4.9566474171594627E-2</v>
      </c>
      <c r="CP15" s="8">
        <v>0.13248800403240574</v>
      </c>
      <c r="CQ15" s="8">
        <v>0.47220212213472762</v>
      </c>
      <c r="CR15" s="8">
        <v>0.28225955707583478</v>
      </c>
      <c r="CS15" s="8">
        <v>0.7544616792105624</v>
      </c>
      <c r="CT15" s="8">
        <v>0.1474036600658597</v>
      </c>
      <c r="CU15" s="8"/>
      <c r="CV15" s="8"/>
      <c r="CW15" s="8">
        <f>IF(AU15&gt;BF15,AU15-BF15,0)</f>
        <v>6.100590585146768E-2</v>
      </c>
      <c r="CX15" s="8">
        <f>IF(AU15&gt;CW15,(AU15-CW15)/2,0)</f>
        <v>1.5807687533269648E-2</v>
      </c>
      <c r="CY15" s="8">
        <f>IF(BE15&gt;(CW15+CX15),BE15-(CW15+CX15),0)</f>
        <v>0.82505174589168473</v>
      </c>
      <c r="CZ15" s="8">
        <f>(AM15+AN15-CY15)/2</f>
        <v>9.7192970691844571E-2</v>
      </c>
    </row>
    <row r="16" spans="1:115" s="7" customFormat="1" x14ac:dyDescent="0.25">
      <c r="A16" s="7" t="s">
        <v>88</v>
      </c>
      <c r="B16" s="7" t="s">
        <v>91</v>
      </c>
      <c r="C16" s="7" t="s">
        <v>39</v>
      </c>
      <c r="D16" s="55" t="s">
        <v>94</v>
      </c>
      <c r="E16" s="8">
        <v>40.911700000000003</v>
      </c>
      <c r="F16" s="8">
        <v>2.4015</v>
      </c>
      <c r="G16" s="8">
        <v>9.9908999999999999</v>
      </c>
      <c r="H16" s="8">
        <v>11.9598</v>
      </c>
      <c r="I16" s="8">
        <v>11.1211</v>
      </c>
      <c r="J16" s="8">
        <v>20.7547</v>
      </c>
      <c r="K16" s="8">
        <v>0.49540000000000001</v>
      </c>
      <c r="L16" s="8">
        <v>1.0500000000000001E-2</v>
      </c>
      <c r="M16" s="8">
        <v>97.645600000000002</v>
      </c>
      <c r="N16" s="8"/>
      <c r="O16" s="8">
        <v>0.68095372836218382</v>
      </c>
      <c r="P16" s="8">
        <v>3.0056320400500623E-2</v>
      </c>
      <c r="Q16" s="8">
        <v>9.8007651559741019E-2</v>
      </c>
      <c r="R16" s="8">
        <v>0.16645511482254699</v>
      </c>
      <c r="S16" s="8">
        <v>0.27588935747953358</v>
      </c>
      <c r="T16" s="8">
        <v>0.37009094151212552</v>
      </c>
      <c r="U16" s="8">
        <v>7.9926430253944702E-3</v>
      </c>
      <c r="V16" s="8">
        <v>1.1146496815286624E-4</v>
      </c>
      <c r="W16" s="8">
        <v>1.6295572221301788</v>
      </c>
      <c r="X16" s="8"/>
      <c r="Y16" s="8">
        <v>2.7238149134487353</v>
      </c>
      <c r="Z16" s="8">
        <v>0.12022528160200249</v>
      </c>
      <c r="AA16" s="8">
        <v>0.58804590935844614</v>
      </c>
      <c r="AB16" s="8">
        <v>0.33291022964509398</v>
      </c>
      <c r="AC16" s="8">
        <v>0.55177871495906716</v>
      </c>
      <c r="AD16" s="8">
        <v>0.74018188302425103</v>
      </c>
      <c r="AE16" s="8">
        <v>1.598528605078894E-2</v>
      </c>
      <c r="AF16" s="8">
        <v>2.2292993630573248E-4</v>
      </c>
      <c r="AG16" s="8">
        <v>5.0731651480246907</v>
      </c>
      <c r="AH16" s="8">
        <v>2.365387218800155</v>
      </c>
      <c r="AI16" s="8"/>
      <c r="AJ16" s="8">
        <v>1.6107192456622221</v>
      </c>
      <c r="AK16" s="8">
        <v>7.1094836119506524E-2</v>
      </c>
      <c r="AL16" s="8">
        <v>0.46365209268806096</v>
      </c>
      <c r="AM16" s="8">
        <v>0.3937308011051649</v>
      </c>
      <c r="AN16" s="8">
        <v>0.65258515998507571</v>
      </c>
      <c r="AO16" s="8">
        <v>0.87540838284649736</v>
      </c>
      <c r="AP16" s="8">
        <v>3.7811391313400562E-2</v>
      </c>
      <c r="AQ16" s="8">
        <v>5.2731562202551225E-4</v>
      </c>
      <c r="AR16" s="8">
        <v>4.1055292253419537</v>
      </c>
      <c r="AS16" s="8"/>
      <c r="AT16" s="8">
        <v>0.38928075433777787</v>
      </c>
      <c r="AU16" s="8">
        <v>7.4371338350283089E-2</v>
      </c>
      <c r="AV16" s="8">
        <v>0.2110584506839078</v>
      </c>
      <c r="AW16" s="8"/>
      <c r="AX16" s="8"/>
      <c r="AY16" s="8">
        <v>1.6107192456622221</v>
      </c>
      <c r="AZ16" s="8">
        <v>7.1094836119506524E-2</v>
      </c>
      <c r="BA16" s="8">
        <v>0.46365209268806096</v>
      </c>
      <c r="BB16" s="8">
        <v>0.2110584506839078</v>
      </c>
      <c r="BC16" s="8">
        <v>0.1826723504212571</v>
      </c>
      <c r="BD16" s="8">
        <v>0.65258515998507571</v>
      </c>
      <c r="BE16" s="8">
        <v>0.87540838284649736</v>
      </c>
      <c r="BF16" s="8">
        <v>3.7811391313400562E-2</v>
      </c>
      <c r="BG16" s="8">
        <v>5.2731562202551225E-4</v>
      </c>
      <c r="BH16" s="8">
        <v>4.1055292253419537</v>
      </c>
      <c r="BI16" s="8"/>
      <c r="BJ16" s="8">
        <v>40.911700000000003</v>
      </c>
      <c r="BK16" s="8">
        <v>2.4014999999999995</v>
      </c>
      <c r="BL16" s="8">
        <v>9.9908999999999999</v>
      </c>
      <c r="BM16" s="8">
        <v>7.1244434696109451</v>
      </c>
      <c r="BN16" s="8">
        <v>5.5487779224684379</v>
      </c>
      <c r="BO16" s="8">
        <v>11.1211</v>
      </c>
      <c r="BP16" s="8">
        <v>20.7547</v>
      </c>
      <c r="BQ16" s="8">
        <v>0.49540000000000006</v>
      </c>
      <c r="BR16" s="8">
        <v>1.0500000000000001E-2</v>
      </c>
      <c r="BS16" s="8">
        <v>98.359021392079384</v>
      </c>
      <c r="BT16" s="8"/>
      <c r="BU16" s="8">
        <v>0.38928075433777787</v>
      </c>
      <c r="BV16" s="8">
        <v>7.4371338350283089E-2</v>
      </c>
      <c r="BW16" s="8">
        <v>0.78129816476311442</v>
      </c>
      <c r="BX16" s="8">
        <v>0.62369798823014688</v>
      </c>
      <c r="BY16" s="8">
        <v>0.53604759925179035</v>
      </c>
      <c r="BZ16" s="8">
        <v>0.65221268003812416</v>
      </c>
      <c r="CA16" s="8"/>
      <c r="CB16" s="8">
        <v>3.8338706935426077E-2</v>
      </c>
      <c r="CC16" s="8">
        <v>0</v>
      </c>
      <c r="CD16" s="8">
        <v>7.1094836119506524E-2</v>
      </c>
      <c r="CE16" s="8">
        <v>0</v>
      </c>
      <c r="CF16" s="8">
        <v>0.17271974374848173</v>
      </c>
      <c r="CG16" s="8">
        <v>7.4371338350283089E-2</v>
      </c>
      <c r="CH16" s="8">
        <v>0</v>
      </c>
      <c r="CI16" s="8">
        <v>0.32629257999253786</v>
      </c>
      <c r="CJ16" s="8">
        <v>9.1336175210628548E-2</v>
      </c>
      <c r="CK16" s="8">
        <v>0</v>
      </c>
      <c r="CL16" s="8">
        <v>0.278611232314113</v>
      </c>
      <c r="CM16" s="8">
        <v>1.0527646126709769</v>
      </c>
      <c r="CN16" s="8">
        <v>9.8660836548126213E-2</v>
      </c>
      <c r="CO16" s="8">
        <v>5.9526039808640213E-2</v>
      </c>
      <c r="CP16" s="8">
        <v>0.15818687635676643</v>
      </c>
      <c r="CQ16" s="8">
        <v>0.45526348688882329</v>
      </c>
      <c r="CR16" s="8">
        <v>0.27467872148788447</v>
      </c>
      <c r="CS16" s="8">
        <v>0.72994220837670776</v>
      </c>
      <c r="CT16" s="8">
        <v>0.1454661744697896</v>
      </c>
      <c r="CU16" s="8"/>
      <c r="CV16" s="8"/>
      <c r="CW16" s="8">
        <f>IF(AU16&gt;BF16,AU16-BF16,0)</f>
        <v>3.6559947036882527E-2</v>
      </c>
      <c r="CX16" s="8">
        <f>IF(AU16&gt;CW16,(AU16-CW16)/2,0)</f>
        <v>1.8905695656700281E-2</v>
      </c>
      <c r="CY16" s="8">
        <f>IF(BE16&gt;(CW16+CX16),BE16-(CW16+CX16),0)</f>
        <v>0.81994274015291457</v>
      </c>
      <c r="CZ16" s="8">
        <f>(AM16+AN16-CY16)/2</f>
        <v>0.11318661046866302</v>
      </c>
    </row>
    <row r="17" spans="1:104" s="7" customFormat="1" x14ac:dyDescent="0.25"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</row>
    <row r="18" spans="1:104" s="7" customFormat="1" x14ac:dyDescent="0.25">
      <c r="A18" s="7" t="s">
        <v>88</v>
      </c>
      <c r="B18" s="7" t="s">
        <v>91</v>
      </c>
      <c r="C18" s="7" t="s">
        <v>46</v>
      </c>
      <c r="D18" s="57" t="s">
        <v>90</v>
      </c>
      <c r="E18" s="8">
        <v>43.332599999999999</v>
      </c>
      <c r="F18" s="8">
        <v>1.5945</v>
      </c>
      <c r="G18" s="8">
        <v>8.9490999999999996</v>
      </c>
      <c r="H18" s="8">
        <v>11.797599999999999</v>
      </c>
      <c r="I18" s="8">
        <v>13.222</v>
      </c>
      <c r="J18" s="8">
        <v>18.8688</v>
      </c>
      <c r="K18" s="8">
        <v>0.41070000000000001</v>
      </c>
      <c r="L18" s="8">
        <v>3.27E-2</v>
      </c>
      <c r="M18" s="8">
        <v>98.208000000000013</v>
      </c>
      <c r="N18" s="8"/>
      <c r="O18" s="8">
        <v>0.7212483355525966</v>
      </c>
      <c r="P18" s="8">
        <v>1.9956195244055067E-2</v>
      </c>
      <c r="Q18" s="8">
        <v>8.7787914459485972E-2</v>
      </c>
      <c r="R18" s="8">
        <v>0.16419763395963813</v>
      </c>
      <c r="S18" s="8">
        <v>0.32800793847680471</v>
      </c>
      <c r="T18" s="8">
        <v>0.33646219686162626</v>
      </c>
      <c r="U18" s="8">
        <v>6.6261172598496339E-3</v>
      </c>
      <c r="V18" s="8">
        <v>3.4713375796178341E-4</v>
      </c>
      <c r="W18" s="8">
        <v>1.6646334655720181</v>
      </c>
      <c r="X18" s="8"/>
      <c r="Y18" s="8">
        <v>2.8849933422103864</v>
      </c>
      <c r="Z18" s="8">
        <v>7.9824780976220269E-2</v>
      </c>
      <c r="AA18" s="8">
        <v>0.52672748675691583</v>
      </c>
      <c r="AB18" s="8">
        <v>0.32839526791927626</v>
      </c>
      <c r="AC18" s="8">
        <v>0.65601587695360941</v>
      </c>
      <c r="AD18" s="8">
        <v>0.67292439372325252</v>
      </c>
      <c r="AE18" s="8">
        <v>1.3252234519699268E-2</v>
      </c>
      <c r="AF18" s="8">
        <v>6.9426751592356682E-4</v>
      </c>
      <c r="AG18" s="8">
        <v>5.1628276505752835</v>
      </c>
      <c r="AH18" s="8">
        <v>2.3243076879901006</v>
      </c>
      <c r="AI18" s="8"/>
      <c r="AJ18" s="8">
        <v>1.6764030512749641</v>
      </c>
      <c r="AK18" s="8">
        <v>4.6384338028788677E-2</v>
      </c>
      <c r="AL18" s="8">
        <v>0.40809224898160112</v>
      </c>
      <c r="AM18" s="8">
        <v>0.38164582296217131</v>
      </c>
      <c r="AN18" s="8">
        <v>0.76239137312342109</v>
      </c>
      <c r="AO18" s="8">
        <v>0.78204167088351662</v>
      </c>
      <c r="AP18" s="8">
        <v>3.0802270577184807E-2</v>
      </c>
      <c r="AQ18" s="8">
        <v>1.613691324782936E-3</v>
      </c>
      <c r="AR18" s="8">
        <v>4.0893744671564312</v>
      </c>
      <c r="AS18" s="8"/>
      <c r="AT18" s="8">
        <v>0.32359694872503586</v>
      </c>
      <c r="AU18" s="8">
        <v>8.4495300256565264E-2</v>
      </c>
      <c r="AV18" s="8">
        <v>0.17874893431286101</v>
      </c>
      <c r="AW18" s="8"/>
      <c r="AX18" s="8"/>
      <c r="AY18" s="8">
        <v>1.6764030512749641</v>
      </c>
      <c r="AZ18" s="8">
        <v>4.6384338028788677E-2</v>
      </c>
      <c r="BA18" s="8">
        <v>0.40809224898160112</v>
      </c>
      <c r="BB18" s="8">
        <v>0.17874893431286101</v>
      </c>
      <c r="BC18" s="8">
        <v>0.2028968886493103</v>
      </c>
      <c r="BD18" s="8">
        <v>0.76239137312342109</v>
      </c>
      <c r="BE18" s="8">
        <v>0.78204167088351662</v>
      </c>
      <c r="BF18" s="8">
        <v>3.0802270577184807E-2</v>
      </c>
      <c r="BG18" s="8">
        <v>1.613691324782936E-3</v>
      </c>
      <c r="BH18" s="8">
        <v>4.0893744671564312</v>
      </c>
      <c r="BI18" s="8"/>
      <c r="BJ18" s="8">
        <v>43.332599999999999</v>
      </c>
      <c r="BK18" s="8">
        <v>1.5945</v>
      </c>
      <c r="BL18" s="8">
        <v>8.9490999999999996</v>
      </c>
      <c r="BM18" s="8">
        <v>6.1404512442237085</v>
      </c>
      <c r="BN18" s="8">
        <v>6.2720359807694415</v>
      </c>
      <c r="BO18" s="8">
        <v>13.222</v>
      </c>
      <c r="BP18" s="8">
        <v>18.8688</v>
      </c>
      <c r="BQ18" s="8">
        <v>0.41070000000000001</v>
      </c>
      <c r="BR18" s="8">
        <v>3.27E-2</v>
      </c>
      <c r="BS18" s="8">
        <v>98.822887224993153</v>
      </c>
      <c r="BT18" s="8"/>
      <c r="BU18" s="8">
        <v>0.32359694872503586</v>
      </c>
      <c r="BV18" s="8">
        <v>8.4495300256565264E-2</v>
      </c>
      <c r="BW18" s="8">
        <v>0.78980694505007809</v>
      </c>
      <c r="BX18" s="8">
        <v>0.66640435794570263</v>
      </c>
      <c r="BY18" s="8">
        <v>0.46836339757497775</v>
      </c>
      <c r="BZ18" s="8">
        <v>0.68976273098819219</v>
      </c>
      <c r="CA18" s="8"/>
      <c r="CB18" s="8">
        <v>3.2415961901967744E-2</v>
      </c>
      <c r="CC18" s="8">
        <v>0</v>
      </c>
      <c r="CD18" s="8">
        <v>4.6384338028788677E-2</v>
      </c>
      <c r="CE18" s="8">
        <v>0</v>
      </c>
      <c r="CF18" s="8">
        <v>0.14633297241089327</v>
      </c>
      <c r="CG18" s="8">
        <v>8.4495300256565237E-2</v>
      </c>
      <c r="CH18" s="8">
        <v>0</v>
      </c>
      <c r="CI18" s="8">
        <v>0.38119568656171054</v>
      </c>
      <c r="CJ18" s="8">
        <v>0.10144844432465515</v>
      </c>
      <c r="CK18" s="8">
        <v>0</v>
      </c>
      <c r="CL18" s="8">
        <v>0.25241453009363474</v>
      </c>
      <c r="CM18" s="8">
        <v>1.0446872335782154</v>
      </c>
      <c r="CN18" s="8">
        <v>0.16422707843561193</v>
      </c>
      <c r="CO18" s="8">
        <v>8.221050330810295E-2</v>
      </c>
      <c r="CP18" s="8">
        <v>0.24643758174371488</v>
      </c>
      <c r="CQ18" s="8">
        <v>0.43393721625219728</v>
      </c>
      <c r="CR18" s="8">
        <v>0.21722481634596535</v>
      </c>
      <c r="CS18" s="8">
        <v>0.65116203259816263</v>
      </c>
      <c r="CT18" s="8">
        <v>0.13087963828535393</v>
      </c>
      <c r="CU18" s="8"/>
      <c r="CV18" s="8"/>
      <c r="CW18" s="8">
        <f>IF(AU18&gt;BF18,AU18-BF18,0)</f>
        <v>5.3693029679380458E-2</v>
      </c>
      <c r="CX18" s="8">
        <f>IF(AU18&gt;CW18,(AU18-CW18)/2,0)</f>
        <v>1.5401135288592403E-2</v>
      </c>
      <c r="CY18" s="8">
        <f>IF(BE18&gt;(CW18+CX18),BE18-(CW18+CX18),0)</f>
        <v>0.71294750591554379</v>
      </c>
      <c r="CZ18" s="8">
        <f>(AM18+AN18-CY18)/2</f>
        <v>0.21554484508502431</v>
      </c>
    </row>
    <row r="19" spans="1:104" s="7" customFormat="1" x14ac:dyDescent="0.25">
      <c r="A19" s="7" t="s">
        <v>88</v>
      </c>
      <c r="B19" s="7" t="s">
        <v>91</v>
      </c>
      <c r="C19" s="7" t="s">
        <v>40</v>
      </c>
      <c r="D19" s="57" t="s">
        <v>90</v>
      </c>
      <c r="E19" s="8">
        <v>43.517600000000002</v>
      </c>
      <c r="F19" s="8">
        <v>1.4292</v>
      </c>
      <c r="G19" s="8">
        <v>8.6791999999999998</v>
      </c>
      <c r="H19" s="8">
        <v>10.7196</v>
      </c>
      <c r="I19" s="8">
        <v>12.465</v>
      </c>
      <c r="J19" s="8">
        <v>20.9453</v>
      </c>
      <c r="K19" s="8">
        <v>0.40720000000000001</v>
      </c>
      <c r="L19" s="8">
        <v>3.8E-3</v>
      </c>
      <c r="M19" s="8">
        <v>98.166900000000012</v>
      </c>
      <c r="N19" s="8"/>
      <c r="O19" s="8">
        <v>0.72432756324900138</v>
      </c>
      <c r="P19" s="8">
        <v>1.7887359198998747E-2</v>
      </c>
      <c r="Q19" s="8">
        <v>8.5140278595252111E-2</v>
      </c>
      <c r="R19" s="8">
        <v>0.14919415448851775</v>
      </c>
      <c r="S19" s="8">
        <v>0.30922847928553704</v>
      </c>
      <c r="T19" s="8">
        <v>0.37348965763195435</v>
      </c>
      <c r="U19" s="8">
        <v>6.5696492530089379E-3</v>
      </c>
      <c r="V19" s="8">
        <v>4.0339702760084922E-5</v>
      </c>
      <c r="W19" s="8">
        <v>1.6658774814050306</v>
      </c>
      <c r="X19" s="8"/>
      <c r="Y19" s="8">
        <v>2.8973102529960055</v>
      </c>
      <c r="Z19" s="8">
        <v>7.1549436795994986E-2</v>
      </c>
      <c r="AA19" s="8">
        <v>0.51084167157151272</v>
      </c>
      <c r="AB19" s="8">
        <v>0.2983883089770355</v>
      </c>
      <c r="AC19" s="8">
        <v>0.61845695857107408</v>
      </c>
      <c r="AD19" s="8">
        <v>0.74697931526390871</v>
      </c>
      <c r="AE19" s="8">
        <v>1.3139298506017876E-2</v>
      </c>
      <c r="AF19" s="8">
        <v>8.0679405520169844E-5</v>
      </c>
      <c r="AG19" s="8">
        <v>5.1567459220870697</v>
      </c>
      <c r="AH19" s="8">
        <v>2.3270489144330941</v>
      </c>
      <c r="AI19" s="8"/>
      <c r="AJ19" s="8">
        <v>1.685545669752557</v>
      </c>
      <c r="AK19" s="8">
        <v>4.1624759806104854E-2</v>
      </c>
      <c r="AL19" s="8">
        <v>0.39625118575922524</v>
      </c>
      <c r="AM19" s="8">
        <v>0.34718209524226856</v>
      </c>
      <c r="AN19" s="8">
        <v>0.71958979703320547</v>
      </c>
      <c r="AO19" s="8">
        <v>0.86912870234442741</v>
      </c>
      <c r="AP19" s="8">
        <v>3.0575790324841274E-2</v>
      </c>
      <c r="AQ19" s="8">
        <v>1.8774492303281861E-4</v>
      </c>
      <c r="AR19" s="8">
        <v>4.0900857451856618</v>
      </c>
      <c r="AS19" s="8"/>
      <c r="AT19" s="8">
        <v>0.31445433024744296</v>
      </c>
      <c r="AU19" s="8">
        <v>8.1796855511782285E-2</v>
      </c>
      <c r="AV19" s="8">
        <v>0.18017149037132502</v>
      </c>
      <c r="AW19" s="8"/>
      <c r="AX19" s="8"/>
      <c r="AY19" s="8">
        <v>1.685545669752557</v>
      </c>
      <c r="AZ19" s="8">
        <v>4.1624759806104854E-2</v>
      </c>
      <c r="BA19" s="8">
        <v>0.39625118575922524</v>
      </c>
      <c r="BB19" s="8">
        <v>0.18017149037132502</v>
      </c>
      <c r="BC19" s="8">
        <v>0.16701060487094355</v>
      </c>
      <c r="BD19" s="8">
        <v>0.71958979703320547</v>
      </c>
      <c r="BE19" s="8">
        <v>0.86912870234442741</v>
      </c>
      <c r="BF19" s="8">
        <v>3.0575790324841274E-2</v>
      </c>
      <c r="BG19" s="8">
        <v>1.8774492303281861E-4</v>
      </c>
      <c r="BH19" s="8">
        <v>4.0900857451856618</v>
      </c>
      <c r="BI19" s="8"/>
      <c r="BJ19" s="8">
        <v>43.517600000000002</v>
      </c>
      <c r="BK19" s="8">
        <v>1.4291999999999998</v>
      </c>
      <c r="BL19" s="8">
        <v>8.6791999999999998</v>
      </c>
      <c r="BM19" s="8">
        <v>6.182028510538748</v>
      </c>
      <c r="BN19" s="8">
        <v>5.1566221429860288</v>
      </c>
      <c r="BO19" s="8">
        <v>12.464999999999998</v>
      </c>
      <c r="BP19" s="8">
        <v>20.9453</v>
      </c>
      <c r="BQ19" s="8">
        <v>0.40720000000000001</v>
      </c>
      <c r="BR19" s="8">
        <v>3.7999999999999996E-3</v>
      </c>
      <c r="BS19" s="8">
        <v>98.785950653524793</v>
      </c>
      <c r="BT19" s="8"/>
      <c r="BU19" s="8">
        <v>0.31445433024744296</v>
      </c>
      <c r="BV19" s="8">
        <v>8.1796855511782285E-2</v>
      </c>
      <c r="BW19" s="8">
        <v>0.81162809704094951</v>
      </c>
      <c r="BX19" s="8">
        <v>0.67454889113949834</v>
      </c>
      <c r="BY19" s="8">
        <v>0.51895386553733081</v>
      </c>
      <c r="BZ19" s="8">
        <v>0.70017977711638535</v>
      </c>
      <c r="CA19" s="8"/>
      <c r="CB19" s="8">
        <v>3.0763535247874091E-2</v>
      </c>
      <c r="CC19" s="8">
        <v>0</v>
      </c>
      <c r="CD19" s="8">
        <v>4.1624759806104854E-2</v>
      </c>
      <c r="CE19" s="8">
        <v>0</v>
      </c>
      <c r="CF19" s="8">
        <v>0.14940795512345093</v>
      </c>
      <c r="CG19" s="8">
        <v>8.1796855511782285E-2</v>
      </c>
      <c r="CH19" s="8">
        <v>0</v>
      </c>
      <c r="CI19" s="8">
        <v>0.35979489851660273</v>
      </c>
      <c r="CJ19" s="8">
        <v>8.3505302435471773E-2</v>
      </c>
      <c r="CK19" s="8">
        <v>0</v>
      </c>
      <c r="CL19" s="8">
        <v>0.29814956595154468</v>
      </c>
      <c r="CM19" s="8">
        <v>1.0450428725928314</v>
      </c>
      <c r="CN19" s="8">
        <v>0.10828695418229363</v>
      </c>
      <c r="CO19" s="8">
        <v>5.2245448442173256E-2</v>
      </c>
      <c r="CP19" s="8">
        <v>0.16053240262446689</v>
      </c>
      <c r="CQ19" s="8">
        <v>0.50301588866861813</v>
      </c>
      <c r="CR19" s="8">
        <v>0.24269119835792219</v>
      </c>
      <c r="CS19" s="8">
        <v>0.74570708702654032</v>
      </c>
      <c r="CT19" s="8">
        <v>0.12342161531788715</v>
      </c>
      <c r="CU19" s="8"/>
      <c r="CV19" s="8"/>
      <c r="CW19" s="8">
        <f>IF(AU19&gt;BF19,AU19-BF19,0)</f>
        <v>5.1221065186941014E-2</v>
      </c>
      <c r="CX19" s="8">
        <f>IF(AU19&gt;CW19,(AU19-CW19)/2,0)</f>
        <v>1.5287895162420635E-2</v>
      </c>
      <c r="CY19" s="8">
        <f>IF(BE19&gt;(CW19+CX19),BE19-(CW19+CX19),0)</f>
        <v>0.80261974199506581</v>
      </c>
      <c r="CZ19" s="8">
        <f>(AM19+AN19-CY19)/2</f>
        <v>0.13207607514020414</v>
      </c>
    </row>
    <row r="20" spans="1:104" s="7" customFormat="1" x14ac:dyDescent="0.25">
      <c r="A20" s="7" t="s">
        <v>88</v>
      </c>
      <c r="B20" s="7" t="s">
        <v>91</v>
      </c>
      <c r="C20" s="7" t="s">
        <v>38</v>
      </c>
      <c r="D20" s="57" t="s">
        <v>90</v>
      </c>
      <c r="E20" s="8">
        <v>50.068100000000001</v>
      </c>
      <c r="F20" s="8">
        <v>0.84019999999999995</v>
      </c>
      <c r="G20" s="8">
        <v>4.1932</v>
      </c>
      <c r="H20" s="8">
        <v>6.9226000000000001</v>
      </c>
      <c r="I20" s="8">
        <v>16.9923</v>
      </c>
      <c r="J20" s="8">
        <v>19.947700000000001</v>
      </c>
      <c r="K20" s="8">
        <v>0.31269999999999998</v>
      </c>
      <c r="L20" s="8">
        <v>1.9E-2</v>
      </c>
      <c r="M20" s="8">
        <v>99.295800000000014</v>
      </c>
      <c r="N20" s="8"/>
      <c r="O20" s="8">
        <v>0.833357190412783</v>
      </c>
      <c r="P20" s="8">
        <v>1.0515644555694616E-2</v>
      </c>
      <c r="Q20" s="8">
        <v>4.1134000392387682E-2</v>
      </c>
      <c r="R20" s="8">
        <v>9.6347947112038979E-2</v>
      </c>
      <c r="S20" s="8">
        <v>0.42154056065492429</v>
      </c>
      <c r="T20" s="8">
        <v>0.35570078459343796</v>
      </c>
      <c r="U20" s="8">
        <v>5.0450130683101545E-3</v>
      </c>
      <c r="V20" s="8">
        <v>2.0169851380042462E-4</v>
      </c>
      <c r="W20" s="8">
        <v>1.7638428393033772</v>
      </c>
      <c r="X20" s="8"/>
      <c r="Y20" s="8">
        <v>3.333428761651132</v>
      </c>
      <c r="Z20" s="8">
        <v>4.2062578222778466E-2</v>
      </c>
      <c r="AA20" s="8">
        <v>0.24680400235432609</v>
      </c>
      <c r="AB20" s="8">
        <v>0.19269589422407796</v>
      </c>
      <c r="AC20" s="8">
        <v>0.84308112130984858</v>
      </c>
      <c r="AD20" s="8">
        <v>0.71140156918687592</v>
      </c>
      <c r="AE20" s="8">
        <v>1.0090026136620309E-2</v>
      </c>
      <c r="AF20" s="8">
        <v>4.0339702760084923E-4</v>
      </c>
      <c r="AG20" s="8">
        <v>5.3799673501132599</v>
      </c>
      <c r="AH20" s="8">
        <v>2.230496807707834</v>
      </c>
      <c r="AI20" s="8"/>
      <c r="AJ20" s="8">
        <v>1.858800552896082</v>
      </c>
      <c r="AK20" s="8">
        <v>2.3455111612467106E-2</v>
      </c>
      <c r="AL20" s="8">
        <v>0.18349851312694704</v>
      </c>
      <c r="AM20" s="8">
        <v>0.21490378846260616</v>
      </c>
      <c r="AN20" s="8">
        <v>0.94024487486017916</v>
      </c>
      <c r="AO20" s="8">
        <v>0.79338946453483528</v>
      </c>
      <c r="AP20" s="8">
        <v>2.2505771087420207E-2</v>
      </c>
      <c r="AQ20" s="8">
        <v>8.9977578230252323E-4</v>
      </c>
      <c r="AR20" s="8">
        <v>4.0376978523628404</v>
      </c>
      <c r="AS20" s="8"/>
      <c r="AT20" s="8">
        <v>0.14119944710391796</v>
      </c>
      <c r="AU20" s="8">
        <v>4.2299066023029075E-2</v>
      </c>
      <c r="AV20" s="8">
        <v>7.5395704725677415E-2</v>
      </c>
      <c r="AW20" s="8"/>
      <c r="AX20" s="8"/>
      <c r="AY20" s="8">
        <v>1.858800552896082</v>
      </c>
      <c r="AZ20" s="8">
        <v>2.3455111612467106E-2</v>
      </c>
      <c r="BA20" s="8">
        <v>0.18349851312694704</v>
      </c>
      <c r="BB20" s="8">
        <v>7.5395704725677415E-2</v>
      </c>
      <c r="BC20" s="8">
        <v>0.13950808373692875</v>
      </c>
      <c r="BD20" s="8">
        <v>0.94024487486017916</v>
      </c>
      <c r="BE20" s="8">
        <v>0.79338946453483528</v>
      </c>
      <c r="BF20" s="8">
        <v>2.2505771087420207E-2</v>
      </c>
      <c r="BG20" s="8">
        <v>8.9977578230252323E-4</v>
      </c>
      <c r="BH20" s="8">
        <v>4.0376978523628395</v>
      </c>
      <c r="BI20" s="8"/>
      <c r="BJ20" s="8">
        <v>50.068100000000001</v>
      </c>
      <c r="BK20" s="8">
        <v>0.84019999999999995</v>
      </c>
      <c r="BL20" s="8">
        <v>4.1932</v>
      </c>
      <c r="BM20" s="8">
        <v>2.698953758136299</v>
      </c>
      <c r="BN20" s="8">
        <v>4.4939117517944904</v>
      </c>
      <c r="BO20" s="8">
        <v>16.992299999999997</v>
      </c>
      <c r="BP20" s="8">
        <v>19.947700000000001</v>
      </c>
      <c r="BQ20" s="8">
        <v>0.31269999999999998</v>
      </c>
      <c r="BR20" s="8">
        <v>1.9E-2</v>
      </c>
      <c r="BS20" s="8">
        <v>99.566065509930795</v>
      </c>
      <c r="BT20" s="8"/>
      <c r="BU20" s="8">
        <v>0.14119944710391796</v>
      </c>
      <c r="BV20" s="8">
        <v>4.2299066023029075E-2</v>
      </c>
      <c r="BW20" s="8">
        <v>0.87079629407250003</v>
      </c>
      <c r="BX20" s="8">
        <v>0.81396005961307583</v>
      </c>
      <c r="BY20" s="8">
        <v>0.35083469335300466</v>
      </c>
      <c r="BZ20" s="8">
        <v>0.82563995560592873</v>
      </c>
      <c r="CA20" s="8"/>
      <c r="CB20" s="8">
        <v>2.3405546869722731E-2</v>
      </c>
      <c r="CC20" s="8">
        <v>0</v>
      </c>
      <c r="CD20" s="8">
        <v>2.3455111612467106E-2</v>
      </c>
      <c r="CE20" s="8">
        <v>0</v>
      </c>
      <c r="CF20" s="8">
        <v>5.1990157855954684E-2</v>
      </c>
      <c r="CG20" s="8">
        <v>4.2299066023029075E-2</v>
      </c>
      <c r="CH20" s="8">
        <v>0</v>
      </c>
      <c r="CI20" s="8">
        <v>0.47012243743008958</v>
      </c>
      <c r="CJ20" s="8">
        <v>6.9754041868464373E-2</v>
      </c>
      <c r="CK20" s="8">
        <v>0</v>
      </c>
      <c r="CL20" s="8">
        <v>0.33782256452169224</v>
      </c>
      <c r="CM20" s="8">
        <v>1.0188489261814198</v>
      </c>
      <c r="CN20" s="8">
        <v>0.17398940667950771</v>
      </c>
      <c r="CO20" s="8">
        <v>3.9767281532215287E-2</v>
      </c>
      <c r="CP20" s="8">
        <v>0.213756688211723</v>
      </c>
      <c r="CQ20" s="8">
        <v>0.59226606150116368</v>
      </c>
      <c r="CR20" s="8">
        <v>0.13536922539817553</v>
      </c>
      <c r="CS20" s="8">
        <v>0.72763528689933921</v>
      </c>
      <c r="CT20" s="8">
        <v>6.575417763549618E-2</v>
      </c>
      <c r="CU20" s="8"/>
      <c r="CV20" s="8"/>
      <c r="CW20" s="8">
        <f>IF(AU20&gt;BF20,AU20-BF20,0)</f>
        <v>1.9793294935608868E-2</v>
      </c>
      <c r="CX20" s="8">
        <f>IF(AU20&gt;CW20,(AU20-CW20)/2,0)</f>
        <v>1.1252885543710104E-2</v>
      </c>
      <c r="CY20" s="8">
        <f>IF(BE20&gt;(CW20+CX20),BE20-(CW20+CX20),0)</f>
        <v>0.76234328405551632</v>
      </c>
      <c r="CZ20" s="8">
        <f>(AM20+AN20-CY20)/2</f>
        <v>0.19640268963363444</v>
      </c>
    </row>
    <row r="21" spans="1:104" s="7" customFormat="1" x14ac:dyDescent="0.25"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</row>
    <row r="22" spans="1:104" s="7" customFormat="1" x14ac:dyDescent="0.2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</row>
    <row r="23" spans="1:104" s="7" customFormat="1" x14ac:dyDescent="0.25"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</row>
    <row r="24" spans="1:104" s="7" customFormat="1" x14ac:dyDescent="0.25">
      <c r="A24" s="7" t="s">
        <v>20</v>
      </c>
      <c r="B24" s="7" t="s">
        <v>93</v>
      </c>
      <c r="C24" s="7" t="s">
        <v>40</v>
      </c>
      <c r="D24" s="55" t="s">
        <v>94</v>
      </c>
      <c r="E24" s="8">
        <v>40.908000000000001</v>
      </c>
      <c r="F24" s="8">
        <v>1.8387</v>
      </c>
      <c r="G24" s="8">
        <v>10.6844</v>
      </c>
      <c r="H24" s="8">
        <v>11.6248</v>
      </c>
      <c r="I24" s="8">
        <v>10.8003</v>
      </c>
      <c r="J24" s="8">
        <v>21.2927</v>
      </c>
      <c r="K24" s="8">
        <v>0.49249999999999999</v>
      </c>
      <c r="L24" s="8">
        <v>6.3E-3</v>
      </c>
      <c r="M24" s="8">
        <v>97.6477</v>
      </c>
      <c r="N24" s="8"/>
      <c r="O24" s="8">
        <v>0.68089214380825569</v>
      </c>
      <c r="P24" s="8">
        <v>2.3012515644555694E-2</v>
      </c>
      <c r="Q24" s="8">
        <v>0.10481067294486954</v>
      </c>
      <c r="R24" s="8">
        <v>0.16179262352122478</v>
      </c>
      <c r="S24" s="8">
        <v>0.26793103448275862</v>
      </c>
      <c r="T24" s="8">
        <v>0.37968437945791728</v>
      </c>
      <c r="U24" s="8">
        <v>7.9458552482978926E-3</v>
      </c>
      <c r="V24" s="8">
        <v>6.6878980891719742E-5</v>
      </c>
      <c r="W24" s="8">
        <v>1.6261361040887712</v>
      </c>
      <c r="X24" s="8"/>
      <c r="Y24" s="8">
        <v>2.7235685752330228</v>
      </c>
      <c r="Z24" s="8">
        <v>9.2050062578222777E-2</v>
      </c>
      <c r="AA24" s="8">
        <v>0.62886403766921717</v>
      </c>
      <c r="AB24" s="8">
        <v>0.32358524704244956</v>
      </c>
      <c r="AC24" s="8">
        <v>0.53586206896551725</v>
      </c>
      <c r="AD24" s="8">
        <v>0.75936875891583455</v>
      </c>
      <c r="AE24" s="8">
        <v>1.5891710496595785E-2</v>
      </c>
      <c r="AF24" s="8">
        <v>1.3375796178343948E-4</v>
      </c>
      <c r="AG24" s="8">
        <v>5.0793242188626424</v>
      </c>
      <c r="AH24" s="8">
        <v>2.3625190050748581</v>
      </c>
      <c r="AI24" s="8"/>
      <c r="AJ24" s="8">
        <v>1.6086206301531674</v>
      </c>
      <c r="AK24" s="8">
        <v>5.4367505564845327E-2</v>
      </c>
      <c r="AL24" s="8">
        <v>0.49523441353387904</v>
      </c>
      <c r="AM24" s="8">
        <v>0.38223814794981509</v>
      </c>
      <c r="AN24" s="8">
        <v>0.63299216101488442</v>
      </c>
      <c r="AO24" s="8">
        <v>0.89701156239938362</v>
      </c>
      <c r="AP24" s="8">
        <v>3.7544468071355155E-2</v>
      </c>
      <c r="AQ24" s="8">
        <v>3.1600572679345236E-4</v>
      </c>
      <c r="AR24" s="8">
        <v>4.1083248944141237</v>
      </c>
      <c r="AS24" s="8"/>
      <c r="AT24" s="8">
        <v>0.39137936984683264</v>
      </c>
      <c r="AU24" s="8">
        <v>0.1038550436870464</v>
      </c>
      <c r="AV24" s="8">
        <v>0.21664978882824421</v>
      </c>
      <c r="AW24" s="8"/>
      <c r="AX24" s="8"/>
      <c r="AY24" s="8">
        <v>1.6086206301531674</v>
      </c>
      <c r="AZ24" s="8">
        <v>5.4367505564845327E-2</v>
      </c>
      <c r="BA24" s="8">
        <v>0.49523441353387904</v>
      </c>
      <c r="BB24" s="8">
        <v>0.21664978882824421</v>
      </c>
      <c r="BC24" s="8">
        <v>0.16558835912157088</v>
      </c>
      <c r="BD24" s="8">
        <v>0.63299216101488442</v>
      </c>
      <c r="BE24" s="8">
        <v>0.89701156239938362</v>
      </c>
      <c r="BF24" s="8">
        <v>3.7544468071355155E-2</v>
      </c>
      <c r="BG24" s="8">
        <v>3.1600572679345236E-4</v>
      </c>
      <c r="BH24" s="8">
        <v>4.1083248944141237</v>
      </c>
      <c r="BI24" s="8"/>
      <c r="BJ24" s="8">
        <v>40.908000000000001</v>
      </c>
      <c r="BK24" s="8">
        <v>1.8387</v>
      </c>
      <c r="BL24" s="8">
        <v>10.6844</v>
      </c>
      <c r="BM24" s="8">
        <v>7.3220620349411574</v>
      </c>
      <c r="BN24" s="8">
        <v>5.0359483150519182</v>
      </c>
      <c r="BO24" s="8">
        <v>10.8003</v>
      </c>
      <c r="BP24" s="8">
        <v>21.2927</v>
      </c>
      <c r="BQ24" s="8">
        <v>0.49250000000000005</v>
      </c>
      <c r="BR24" s="8">
        <v>6.3E-3</v>
      </c>
      <c r="BS24" s="8">
        <v>98.380910349993073</v>
      </c>
      <c r="BT24" s="8"/>
      <c r="BU24" s="8">
        <v>0.39137936984683264</v>
      </c>
      <c r="BV24" s="8">
        <v>0.1038550436870464</v>
      </c>
      <c r="BW24" s="8">
        <v>0.79264663368788857</v>
      </c>
      <c r="BX24" s="8">
        <v>0.62349612243195374</v>
      </c>
      <c r="BY24" s="8">
        <v>0.56679269191281412</v>
      </c>
      <c r="BZ24" s="8">
        <v>0.65373275989568858</v>
      </c>
      <c r="CA24" s="8"/>
      <c r="CB24" s="8">
        <v>3.7860473798148608E-2</v>
      </c>
      <c r="CC24" s="8">
        <v>0</v>
      </c>
      <c r="CD24" s="8">
        <v>5.4367505564845327E-2</v>
      </c>
      <c r="CE24" s="8">
        <v>0</v>
      </c>
      <c r="CF24" s="8">
        <v>0.1787893150300956</v>
      </c>
      <c r="CG24" s="8">
        <v>0.1038550436870464</v>
      </c>
      <c r="CH24" s="8">
        <v>0</v>
      </c>
      <c r="CI24" s="8">
        <v>0.31649608050744221</v>
      </c>
      <c r="CJ24" s="8">
        <v>8.2794179560785441E-2</v>
      </c>
      <c r="CK24" s="8">
        <v>0</v>
      </c>
      <c r="CL24" s="8">
        <v>0.27999984905869812</v>
      </c>
      <c r="CM24" s="8">
        <v>1.0541624472070616</v>
      </c>
      <c r="CN24" s="8">
        <v>8.6180038011046789E-2</v>
      </c>
      <c r="CO24" s="8">
        <v>5.2040609897556989E-2</v>
      </c>
      <c r="CP24" s="8">
        <v>0.13822064790860378</v>
      </c>
      <c r="CQ24" s="8">
        <v>0.4606320849927909</v>
      </c>
      <c r="CR24" s="8">
        <v>0.278156928154701</v>
      </c>
      <c r="CS24" s="8">
        <v>0.7387890131474919</v>
      </c>
      <c r="CT24" s="8">
        <v>0.15822254925189172</v>
      </c>
      <c r="CU24" s="8"/>
      <c r="CV24" s="8"/>
      <c r="CW24" s="8">
        <f>IF(AU24&gt;BF24,AU24-BF24,0)</f>
        <v>6.6310575615691245E-2</v>
      </c>
      <c r="CX24" s="8">
        <f>IF(AU24&gt;CW24,(AU24-CW24)/2,0)</f>
        <v>1.8772234035677578E-2</v>
      </c>
      <c r="CY24" s="8">
        <f>IF(BE24&gt;(CW24+CX24),BE24-(CW24+CX24),0)</f>
        <v>0.81192875274801479</v>
      </c>
      <c r="CZ24" s="8">
        <f>(AM24+AN24-CY24)/2</f>
        <v>0.10165077810834233</v>
      </c>
    </row>
    <row r="25" spans="1:104" s="7" customFormat="1" x14ac:dyDescent="0.25">
      <c r="A25" s="7" t="s">
        <v>20</v>
      </c>
      <c r="B25" s="7" t="s">
        <v>93</v>
      </c>
      <c r="C25" s="7" t="s">
        <v>38</v>
      </c>
      <c r="D25" s="55" t="s">
        <v>94</v>
      </c>
      <c r="E25" s="8">
        <v>41.728200000000001</v>
      </c>
      <c r="F25" s="8">
        <v>1.7528999999999999</v>
      </c>
      <c r="G25" s="8">
        <v>9.5512999999999995</v>
      </c>
      <c r="H25" s="8">
        <v>11.764099999999999</v>
      </c>
      <c r="I25" s="8">
        <v>11.2539</v>
      </c>
      <c r="J25" s="8">
        <v>21.036200000000001</v>
      </c>
      <c r="K25" s="8">
        <v>0.47510000000000002</v>
      </c>
      <c r="L25" s="8">
        <v>8.2000000000000007E-3</v>
      </c>
      <c r="M25" s="8">
        <v>97.569900000000004</v>
      </c>
      <c r="N25" s="8"/>
      <c r="O25" s="8">
        <v>0.69454394141145148</v>
      </c>
      <c r="P25" s="8">
        <v>2.1938673341677095E-2</v>
      </c>
      <c r="Q25" s="8">
        <v>9.3695310967235629E-2</v>
      </c>
      <c r="R25" s="8">
        <v>0.16373138482950592</v>
      </c>
      <c r="S25" s="8">
        <v>0.27918382535351027</v>
      </c>
      <c r="T25" s="8">
        <v>0.37511055634807422</v>
      </c>
      <c r="U25" s="8">
        <v>7.6651285857184349E-3</v>
      </c>
      <c r="V25" s="8">
        <v>8.7048832271762207E-5</v>
      </c>
      <c r="W25" s="8">
        <v>1.6359558696694445</v>
      </c>
      <c r="X25" s="8"/>
      <c r="Y25" s="8">
        <v>2.7781757656458059</v>
      </c>
      <c r="Z25" s="8">
        <v>8.7754693366708381E-2</v>
      </c>
      <c r="AA25" s="8">
        <v>0.56217186580341383</v>
      </c>
      <c r="AB25" s="8">
        <v>0.32746276965901183</v>
      </c>
      <c r="AC25" s="8">
        <v>0.55836765070702055</v>
      </c>
      <c r="AD25" s="8">
        <v>0.75022111269614844</v>
      </c>
      <c r="AE25" s="8">
        <v>1.533025717143687E-2</v>
      </c>
      <c r="AF25" s="8">
        <v>1.7409766454352441E-4</v>
      </c>
      <c r="AG25" s="8">
        <v>5.0796582127140884</v>
      </c>
      <c r="AH25" s="8">
        <v>2.362363666509038</v>
      </c>
      <c r="AI25" s="8"/>
      <c r="AJ25" s="8">
        <v>1.6407653719843949</v>
      </c>
      <c r="AK25" s="8">
        <v>5.1827124793788391E-2</v>
      </c>
      <c r="AL25" s="8">
        <v>0.44268479670252647</v>
      </c>
      <c r="AM25" s="8">
        <v>0.38679307458843387</v>
      </c>
      <c r="AN25" s="8">
        <v>0.65953372529213738</v>
      </c>
      <c r="AO25" s="8">
        <v>0.88614754924068173</v>
      </c>
      <c r="AP25" s="8">
        <v>3.621564254004208E-2</v>
      </c>
      <c r="AQ25" s="8">
        <v>4.1128199714170086E-4</v>
      </c>
      <c r="AR25" s="8">
        <v>4.1043785671391468</v>
      </c>
      <c r="AS25" s="8"/>
      <c r="AT25" s="8">
        <v>0.35923462801560513</v>
      </c>
      <c r="AU25" s="8">
        <v>8.3450168686921344E-2</v>
      </c>
      <c r="AV25" s="8">
        <v>0.20875713427829073</v>
      </c>
      <c r="AW25" s="8"/>
      <c r="AX25" s="8"/>
      <c r="AY25" s="8">
        <v>1.6407653719843949</v>
      </c>
      <c r="AZ25" s="8">
        <v>5.1827124793788391E-2</v>
      </c>
      <c r="BA25" s="8">
        <v>0.44268479670252647</v>
      </c>
      <c r="BB25" s="8">
        <v>0.20875713427829073</v>
      </c>
      <c r="BC25" s="8">
        <v>0.17803594031014314</v>
      </c>
      <c r="BD25" s="8">
        <v>0.65953372529213738</v>
      </c>
      <c r="BE25" s="8">
        <v>0.88614754924068173</v>
      </c>
      <c r="BF25" s="8">
        <v>3.621564254004208E-2</v>
      </c>
      <c r="BG25" s="8">
        <v>4.1128199714170086E-4</v>
      </c>
      <c r="BH25" s="8">
        <v>4.104378567139146</v>
      </c>
      <c r="BI25" s="8"/>
      <c r="BJ25" s="8">
        <v>41.728200000000001</v>
      </c>
      <c r="BK25" s="8">
        <v>1.7528999999999999</v>
      </c>
      <c r="BL25" s="8">
        <v>9.5512999999999995</v>
      </c>
      <c r="BM25" s="8">
        <v>7.0557797689331734</v>
      </c>
      <c r="BN25" s="8">
        <v>5.4148658365487288</v>
      </c>
      <c r="BO25" s="8">
        <v>11.2539</v>
      </c>
      <c r="BP25" s="8">
        <v>21.036200000000004</v>
      </c>
      <c r="BQ25" s="8">
        <v>0.47510000000000013</v>
      </c>
      <c r="BR25" s="8">
        <v>8.2000000000000007E-3</v>
      </c>
      <c r="BS25" s="8">
        <v>98.276445605481911</v>
      </c>
      <c r="BT25" s="8"/>
      <c r="BU25" s="8">
        <v>0.35923462801560513</v>
      </c>
      <c r="BV25" s="8">
        <v>8.3450168686921344E-2</v>
      </c>
      <c r="BW25" s="8">
        <v>0.78743745431358136</v>
      </c>
      <c r="BX25" s="8">
        <v>0.63033244046450609</v>
      </c>
      <c r="BY25" s="8">
        <v>0.53971269909736153</v>
      </c>
      <c r="BZ25" s="8">
        <v>0.65882171779982923</v>
      </c>
      <c r="CA25" s="8"/>
      <c r="CB25" s="8">
        <v>3.6626924537183782E-2</v>
      </c>
      <c r="CC25" s="8">
        <v>0</v>
      </c>
      <c r="CD25" s="8">
        <v>5.1827124793788391E-2</v>
      </c>
      <c r="CE25" s="8">
        <v>0</v>
      </c>
      <c r="CF25" s="8">
        <v>0.17213020974110696</v>
      </c>
      <c r="CG25" s="8">
        <v>8.3450168686921344E-2</v>
      </c>
      <c r="CH25" s="8">
        <v>0</v>
      </c>
      <c r="CI25" s="8">
        <v>0.32976686264606869</v>
      </c>
      <c r="CJ25" s="8">
        <v>8.9017970155071569E-2</v>
      </c>
      <c r="CK25" s="8">
        <v>0</v>
      </c>
      <c r="CL25" s="8">
        <v>0.28937002300943249</v>
      </c>
      <c r="CM25" s="8">
        <v>1.0521892835695732</v>
      </c>
      <c r="CN25" s="8">
        <v>9.3117922253373148E-2</v>
      </c>
      <c r="CO25" s="8">
        <v>5.4610349806926445E-2</v>
      </c>
      <c r="CP25" s="8">
        <v>0.14772827206029959</v>
      </c>
      <c r="CQ25" s="8">
        <v>0.47329788078539103</v>
      </c>
      <c r="CR25" s="8">
        <v>0.27757237497458098</v>
      </c>
      <c r="CS25" s="8">
        <v>0.75087025575997202</v>
      </c>
      <c r="CT25" s="8">
        <v>0.13527729348070974</v>
      </c>
      <c r="CU25" s="8"/>
      <c r="CV25" s="8"/>
      <c r="CW25" s="8">
        <f>IF(AU25&gt;BF25,AU25-BF25,0)</f>
        <v>4.7234526146879265E-2</v>
      </c>
      <c r="CX25" s="8">
        <f>IF(AU25&gt;CW25,(AU25-CW25)/2,0)</f>
        <v>1.810782127002104E-2</v>
      </c>
      <c r="CY25" s="8">
        <f>IF(BE25&gt;(CW25+CX25),BE25-(CW25+CX25),0)</f>
        <v>0.82080520182378147</v>
      </c>
      <c r="CZ25" s="8">
        <f>(AM25+AN25-CY25)/2</f>
        <v>0.11276079902839486</v>
      </c>
    </row>
    <row r="26" spans="1:104" s="7" customFormat="1" x14ac:dyDescent="0.25">
      <c r="A26" s="7" t="s">
        <v>20</v>
      </c>
      <c r="B26" s="7" t="s">
        <v>93</v>
      </c>
      <c r="C26" s="7" t="s">
        <v>36</v>
      </c>
      <c r="D26" s="55" t="s">
        <v>94</v>
      </c>
      <c r="E26" s="8">
        <v>40.858199999999997</v>
      </c>
      <c r="F26" s="8">
        <v>1.9899</v>
      </c>
      <c r="G26" s="8">
        <v>10.4916</v>
      </c>
      <c r="H26" s="8">
        <v>11.8118</v>
      </c>
      <c r="I26" s="8">
        <v>10.5655</v>
      </c>
      <c r="J26" s="8">
        <v>21.3506</v>
      </c>
      <c r="K26" s="8">
        <v>0.45779999999999998</v>
      </c>
      <c r="L26" s="8">
        <v>7.4000000000000003E-3</v>
      </c>
      <c r="M26" s="8">
        <v>97.532800000000009</v>
      </c>
      <c r="N26" s="8"/>
      <c r="O26" s="8">
        <v>0.68006324900133153</v>
      </c>
      <c r="P26" s="8">
        <v>2.490488110137672E-2</v>
      </c>
      <c r="Q26" s="8">
        <v>0.10291936433195997</v>
      </c>
      <c r="R26" s="8">
        <v>0.16439526791927628</v>
      </c>
      <c r="S26" s="8">
        <v>0.2621061771272637</v>
      </c>
      <c r="T26" s="8">
        <v>0.38071683309557774</v>
      </c>
      <c r="U26" s="8">
        <v>7.3860152947629954E-3</v>
      </c>
      <c r="V26" s="8">
        <v>7.8556263269639065E-5</v>
      </c>
      <c r="W26" s="8">
        <v>1.6225703441348183</v>
      </c>
      <c r="X26" s="8"/>
      <c r="Y26" s="8">
        <v>2.7202529960053261</v>
      </c>
      <c r="Z26" s="8">
        <v>9.9619524405506879E-2</v>
      </c>
      <c r="AA26" s="8">
        <v>0.61751618599175984</v>
      </c>
      <c r="AB26" s="8">
        <v>0.32879053583855256</v>
      </c>
      <c r="AC26" s="8">
        <v>0.52421235425452739</v>
      </c>
      <c r="AD26" s="8">
        <v>0.76143366619115549</v>
      </c>
      <c r="AE26" s="8">
        <v>1.4772030589525991E-2</v>
      </c>
      <c r="AF26" s="8">
        <v>1.5711252653927813E-4</v>
      </c>
      <c r="AG26" s="8">
        <v>5.0667544058028939</v>
      </c>
      <c r="AH26" s="8">
        <v>2.3683800395488959</v>
      </c>
      <c r="AI26" s="8"/>
      <c r="AJ26" s="8">
        <v>1.6106482245655243</v>
      </c>
      <c r="AK26" s="8">
        <v>5.8984223287839144E-2</v>
      </c>
      <c r="AL26" s="8">
        <v>0.48750433633374918</v>
      </c>
      <c r="AM26" s="8">
        <v>0.38935047113630689</v>
      </c>
      <c r="AN26" s="8">
        <v>0.62076703815067868</v>
      </c>
      <c r="AO26" s="8">
        <v>0.90168214822383486</v>
      </c>
      <c r="AP26" s="8">
        <v>3.4985782391839068E-2</v>
      </c>
      <c r="AQ26" s="8">
        <v>3.7210217181872247E-4</v>
      </c>
      <c r="AR26" s="8">
        <v>4.1042943262615914</v>
      </c>
      <c r="AS26" s="8"/>
      <c r="AT26" s="8">
        <v>0.38935177543447574</v>
      </c>
      <c r="AU26" s="8">
        <v>9.8152560899273433E-2</v>
      </c>
      <c r="AV26" s="8">
        <v>0.20858865252318182</v>
      </c>
      <c r="AW26" s="8"/>
      <c r="AX26" s="8"/>
      <c r="AY26" s="8">
        <v>1.6106482245655243</v>
      </c>
      <c r="AZ26" s="8">
        <v>5.8984223287839144E-2</v>
      </c>
      <c r="BA26" s="8">
        <v>0.48750433633374918</v>
      </c>
      <c r="BB26" s="8">
        <v>0.20858865252318182</v>
      </c>
      <c r="BC26" s="8">
        <v>0.18076181861312507</v>
      </c>
      <c r="BD26" s="8">
        <v>0.62076703815067868</v>
      </c>
      <c r="BE26" s="8">
        <v>0.90168214822383486</v>
      </c>
      <c r="BF26" s="8">
        <v>3.4985782391839068E-2</v>
      </c>
      <c r="BG26" s="8">
        <v>3.7210217181872247E-4</v>
      </c>
      <c r="BH26" s="8">
        <v>4.1042943262615914</v>
      </c>
      <c r="BI26" s="8"/>
      <c r="BJ26" s="8">
        <v>40.858199999999997</v>
      </c>
      <c r="BK26" s="8">
        <v>1.9899</v>
      </c>
      <c r="BL26" s="8">
        <v>10.4916</v>
      </c>
      <c r="BM26" s="8">
        <v>7.0321759924188338</v>
      </c>
      <c r="BN26" s="8">
        <v>5.4838059983932324</v>
      </c>
      <c r="BO26" s="8">
        <v>10.5655</v>
      </c>
      <c r="BP26" s="8">
        <v>21.3506</v>
      </c>
      <c r="BQ26" s="8">
        <v>0.45780000000000004</v>
      </c>
      <c r="BR26" s="8">
        <v>7.4000000000000003E-3</v>
      </c>
      <c r="BS26" s="8">
        <v>98.236981990812069</v>
      </c>
      <c r="BT26" s="8"/>
      <c r="BU26" s="8">
        <v>0.38935177543447574</v>
      </c>
      <c r="BV26" s="8">
        <v>9.8152560899273433E-2</v>
      </c>
      <c r="BW26" s="8">
        <v>0.77447871391311329</v>
      </c>
      <c r="BX26" s="8">
        <v>0.61454932960112851</v>
      </c>
      <c r="BY26" s="8">
        <v>0.5357349431591093</v>
      </c>
      <c r="BZ26" s="8">
        <v>0.64334326922570106</v>
      </c>
      <c r="CA26" s="8"/>
      <c r="CB26" s="8">
        <v>3.5357884563657793E-2</v>
      </c>
      <c r="CC26" s="8">
        <v>0</v>
      </c>
      <c r="CD26" s="8">
        <v>5.8984223287839144E-2</v>
      </c>
      <c r="CE26" s="8">
        <v>0</v>
      </c>
      <c r="CF26" s="8">
        <v>0.17323076795952402</v>
      </c>
      <c r="CG26" s="8">
        <v>9.8152560899273433E-2</v>
      </c>
      <c r="CH26" s="8">
        <v>0</v>
      </c>
      <c r="CI26" s="8">
        <v>0.31038351907533934</v>
      </c>
      <c r="CJ26" s="8">
        <v>9.0380909306562535E-2</v>
      </c>
      <c r="CK26" s="8">
        <v>0</v>
      </c>
      <c r="CL26" s="8">
        <v>0.28565729803859913</v>
      </c>
      <c r="CM26" s="8">
        <v>1.0521471631307953</v>
      </c>
      <c r="CN26" s="8">
        <v>8.1603591912141449E-2</v>
      </c>
      <c r="CO26" s="8">
        <v>5.1182480712990253E-2</v>
      </c>
      <c r="CP26" s="8">
        <v>0.1327860726251317</v>
      </c>
      <c r="CQ26" s="8">
        <v>0.45755985432639584</v>
      </c>
      <c r="CR26" s="8">
        <v>0.28698550971032638</v>
      </c>
      <c r="CS26" s="8">
        <v>0.74454536403672222</v>
      </c>
      <c r="CT26" s="8">
        <v>0.15713678418711258</v>
      </c>
      <c r="CU26" s="8"/>
      <c r="CV26" s="8"/>
      <c r="CW26" s="8">
        <f>IF(AU26&gt;BF26,AU26-BF26,0)</f>
        <v>6.3166778507434365E-2</v>
      </c>
      <c r="CX26" s="8">
        <f>IF(AU26&gt;CW26,(AU26-CW26)/2,0)</f>
        <v>1.7492891195919534E-2</v>
      </c>
      <c r="CY26" s="8">
        <f>IF(BE26&gt;(CW26+CX26),BE26-(CW26+CX26),0)</f>
        <v>0.82102247852048094</v>
      </c>
      <c r="CZ26" s="8">
        <f>(AM26+AN26-CY26)/2</f>
        <v>9.4547515383252345E-2</v>
      </c>
    </row>
    <row r="27" spans="1:104" s="7" customFormat="1" x14ac:dyDescent="0.25">
      <c r="A27" s="7" t="s">
        <v>20</v>
      </c>
      <c r="B27" s="7" t="s">
        <v>93</v>
      </c>
      <c r="C27" s="7" t="s">
        <v>34</v>
      </c>
      <c r="D27" s="55" t="s">
        <v>94</v>
      </c>
      <c r="E27" s="8">
        <v>41.56</v>
      </c>
      <c r="F27" s="8">
        <v>1.9691000000000001</v>
      </c>
      <c r="G27" s="8">
        <v>9.6387</v>
      </c>
      <c r="H27" s="8">
        <v>11.681100000000001</v>
      </c>
      <c r="I27" s="8">
        <v>11.130699999999999</v>
      </c>
      <c r="J27" s="8">
        <v>21.295100000000001</v>
      </c>
      <c r="K27" s="8">
        <v>0.47239999999999999</v>
      </c>
      <c r="L27" s="8">
        <v>8.3000000000000001E-3</v>
      </c>
      <c r="M27" s="8">
        <v>97.755400000000009</v>
      </c>
      <c r="N27" s="8"/>
      <c r="O27" s="8">
        <v>0.6917443408788283</v>
      </c>
      <c r="P27" s="8">
        <v>2.4644555694618271E-2</v>
      </c>
      <c r="Q27" s="8">
        <v>9.4552678045909361E-2</v>
      </c>
      <c r="R27" s="8">
        <v>0.16257620041753656</v>
      </c>
      <c r="S27" s="8">
        <v>0.27612751178367645</v>
      </c>
      <c r="T27" s="8">
        <v>0.37972717546362345</v>
      </c>
      <c r="U27" s="8">
        <v>7.621567551869898E-3</v>
      </c>
      <c r="V27" s="8">
        <v>8.8110403397027596E-5</v>
      </c>
      <c r="W27" s="8">
        <v>1.6370821402394595</v>
      </c>
      <c r="X27" s="8"/>
      <c r="Y27" s="8">
        <v>2.7669773635153132</v>
      </c>
      <c r="Z27" s="8">
        <v>9.8578222778473085E-2</v>
      </c>
      <c r="AA27" s="8">
        <v>0.56731606827545611</v>
      </c>
      <c r="AB27" s="8">
        <v>0.32515240083507313</v>
      </c>
      <c r="AC27" s="8">
        <v>0.5522550235673529</v>
      </c>
      <c r="AD27" s="8">
        <v>0.75945435092724689</v>
      </c>
      <c r="AE27" s="8">
        <v>1.5243135103739796E-2</v>
      </c>
      <c r="AF27" s="8">
        <v>1.7622080679405519E-4</v>
      </c>
      <c r="AG27" s="8">
        <v>5.0851527858094494</v>
      </c>
      <c r="AH27" s="8">
        <v>2.3598111021338473</v>
      </c>
      <c r="AI27" s="8"/>
      <c r="AJ27" s="8">
        <v>1.6323859754441195</v>
      </c>
      <c r="AK27" s="8">
        <v>5.8156496135316121E-2</v>
      </c>
      <c r="AL27" s="8">
        <v>0.44625291877844836</v>
      </c>
      <c r="AM27" s="8">
        <v>0.38364912268804019</v>
      </c>
      <c r="AN27" s="8">
        <v>0.6516087679117144</v>
      </c>
      <c r="AO27" s="8">
        <v>0.89608440444098603</v>
      </c>
      <c r="AP27" s="8">
        <v>3.5970919449131347E-2</v>
      </c>
      <c r="AQ27" s="8">
        <v>4.1584781629959514E-4</v>
      </c>
      <c r="AR27" s="8">
        <v>4.1045244526640552</v>
      </c>
      <c r="AS27" s="8"/>
      <c r="AT27" s="8">
        <v>0.36761402455588055</v>
      </c>
      <c r="AU27" s="8">
        <v>7.8638894222567812E-2</v>
      </c>
      <c r="AV27" s="8">
        <v>0.20904890532811143</v>
      </c>
      <c r="AW27" s="8"/>
      <c r="AX27" s="8"/>
      <c r="AY27" s="8">
        <v>1.6323859754441195</v>
      </c>
      <c r="AZ27" s="8">
        <v>5.8156496135316121E-2</v>
      </c>
      <c r="BA27" s="8">
        <v>0.44625291877844836</v>
      </c>
      <c r="BB27" s="8">
        <v>0.20904890532811143</v>
      </c>
      <c r="BC27" s="8">
        <v>0.17460021735992876</v>
      </c>
      <c r="BD27" s="8">
        <v>0.6516087679117144</v>
      </c>
      <c r="BE27" s="8">
        <v>0.89608440444098603</v>
      </c>
      <c r="BF27" s="8">
        <v>3.5970919449131347E-2</v>
      </c>
      <c r="BG27" s="8">
        <v>4.1584781629959514E-4</v>
      </c>
      <c r="BH27" s="8">
        <v>4.1045244526640552</v>
      </c>
      <c r="BI27" s="8"/>
      <c r="BJ27" s="8">
        <v>41.56</v>
      </c>
      <c r="BK27" s="8">
        <v>1.9690999999999999</v>
      </c>
      <c r="BL27" s="8">
        <v>9.6387</v>
      </c>
      <c r="BM27" s="8">
        <v>7.0732841095977612</v>
      </c>
      <c r="BN27" s="8">
        <v>5.316114330493277</v>
      </c>
      <c r="BO27" s="8">
        <v>11.130699999999999</v>
      </c>
      <c r="BP27" s="8">
        <v>21.295100000000001</v>
      </c>
      <c r="BQ27" s="8">
        <v>0.47240000000000004</v>
      </c>
      <c r="BR27" s="8">
        <v>8.3000000000000001E-3</v>
      </c>
      <c r="BS27" s="8">
        <v>98.463698440091051</v>
      </c>
      <c r="BT27" s="8"/>
      <c r="BU27" s="8">
        <v>0.36761402455588055</v>
      </c>
      <c r="BV27" s="8">
        <v>7.8638894222567812E-2</v>
      </c>
      <c r="BW27" s="8">
        <v>0.78867305915037555</v>
      </c>
      <c r="BX27" s="8">
        <v>0.62941685721827112</v>
      </c>
      <c r="BY27" s="8">
        <v>0.54489608594282413</v>
      </c>
      <c r="BZ27" s="8">
        <v>0.65822486191235519</v>
      </c>
      <c r="CA27" s="8"/>
      <c r="CB27" s="8">
        <v>3.6386767265430942E-2</v>
      </c>
      <c r="CC27" s="8">
        <v>0</v>
      </c>
      <c r="CD27" s="8">
        <v>5.8156496135316121E-2</v>
      </c>
      <c r="CE27" s="8">
        <v>0</v>
      </c>
      <c r="CF27" s="8">
        <v>0.17266213806268049</v>
      </c>
      <c r="CG27" s="8">
        <v>7.8638894222567812E-2</v>
      </c>
      <c r="CH27" s="8">
        <v>0</v>
      </c>
      <c r="CI27" s="8">
        <v>0.3258043839558572</v>
      </c>
      <c r="CJ27" s="8">
        <v>8.7300108679964378E-2</v>
      </c>
      <c r="CK27" s="8">
        <v>0</v>
      </c>
      <c r="CL27" s="8">
        <v>0.29331343801021081</v>
      </c>
      <c r="CM27" s="8">
        <v>1.0522622263320278</v>
      </c>
      <c r="CN27" s="8">
        <v>8.6849731473584296E-2</v>
      </c>
      <c r="CO27" s="8">
        <v>5.113470678474194E-2</v>
      </c>
      <c r="CP27" s="8">
        <v>0.13798443825832624</v>
      </c>
      <c r="CQ27" s="8">
        <v>0.47790930496454581</v>
      </c>
      <c r="CR27" s="8">
        <v>0.2813797091185562</v>
      </c>
      <c r="CS27" s="8">
        <v>0.75928901408310201</v>
      </c>
      <c r="CT27" s="8">
        <v>0.13679539035788393</v>
      </c>
      <c r="CU27" s="8"/>
      <c r="CV27" s="8"/>
      <c r="CW27" s="8">
        <f>IF(AU27&gt;BF27,AU27-BF27,0)</f>
        <v>4.2667974773436465E-2</v>
      </c>
      <c r="CX27" s="8">
        <f>IF(AU27&gt;CW27,(AU27-CW27)/2,0)</f>
        <v>1.7985459724565674E-2</v>
      </c>
      <c r="CY27" s="8">
        <f>IF(BE27&gt;(CW27+CX27),BE27-(CW27+CX27),0)</f>
        <v>0.83543096994298394</v>
      </c>
      <c r="CZ27" s="8">
        <f>(AM27+AN27-CY27)/2</f>
        <v>9.9913460328385273E-2</v>
      </c>
    </row>
    <row r="28" spans="1:104" s="7" customFormat="1" x14ac:dyDescent="0.25">
      <c r="A28" s="7" t="s">
        <v>20</v>
      </c>
      <c r="B28" s="7" t="s">
        <v>93</v>
      </c>
      <c r="C28" s="7" t="s">
        <v>32</v>
      </c>
      <c r="D28" s="55" t="s">
        <v>94</v>
      </c>
      <c r="E28" s="8">
        <v>42.032699999999998</v>
      </c>
      <c r="F28" s="8">
        <v>1.6833</v>
      </c>
      <c r="G28" s="8">
        <v>9.1760000000000002</v>
      </c>
      <c r="H28" s="8">
        <v>11.3443</v>
      </c>
      <c r="I28" s="8">
        <v>11.7913</v>
      </c>
      <c r="J28" s="8">
        <v>20.900600000000001</v>
      </c>
      <c r="K28" s="8">
        <v>0.43330000000000002</v>
      </c>
      <c r="L28" s="8">
        <v>9.7999999999999997E-3</v>
      </c>
      <c r="M28" s="8">
        <v>97.371300000000005</v>
      </c>
      <c r="N28" s="8"/>
      <c r="O28" s="8">
        <v>0.69961218375499334</v>
      </c>
      <c r="P28" s="8">
        <v>2.106758448060075E-2</v>
      </c>
      <c r="Q28" s="8">
        <v>9.001373356876595E-2</v>
      </c>
      <c r="R28" s="8">
        <v>0.15788865692414755</v>
      </c>
      <c r="S28" s="8">
        <v>0.29251550483750927</v>
      </c>
      <c r="T28" s="8">
        <v>0.37269258202567762</v>
      </c>
      <c r="U28" s="8">
        <v>6.9907392468781266E-3</v>
      </c>
      <c r="V28" s="8">
        <v>1.0403397027600849E-4</v>
      </c>
      <c r="W28" s="8">
        <v>1.6408850188088488</v>
      </c>
      <c r="X28" s="8"/>
      <c r="Y28" s="8">
        <v>2.7984487350199734</v>
      </c>
      <c r="Z28" s="8">
        <v>8.4270337922403002E-2</v>
      </c>
      <c r="AA28" s="8">
        <v>0.54008240141259567</v>
      </c>
      <c r="AB28" s="8">
        <v>0.3157773138482951</v>
      </c>
      <c r="AC28" s="8">
        <v>0.58503100967501853</v>
      </c>
      <c r="AD28" s="8">
        <v>0.74538516405135524</v>
      </c>
      <c r="AE28" s="8">
        <v>1.3981478493756253E-2</v>
      </c>
      <c r="AF28" s="8">
        <v>2.0806794055201698E-4</v>
      </c>
      <c r="AG28" s="8">
        <v>5.0831845083639484</v>
      </c>
      <c r="AH28" s="8">
        <v>2.3607248527483153</v>
      </c>
      <c r="AI28" s="8"/>
      <c r="AJ28" s="8">
        <v>1.6515918694759339</v>
      </c>
      <c r="AK28" s="8">
        <v>4.9734770270728902E-2</v>
      </c>
      <c r="AL28" s="8">
        <v>0.42499531584890216</v>
      </c>
      <c r="AM28" s="8">
        <v>0.37273167636788751</v>
      </c>
      <c r="AN28" s="8">
        <v>0.69054862208412815</v>
      </c>
      <c r="AO28" s="8">
        <v>0.87982464082295719</v>
      </c>
      <c r="AP28" s="8">
        <v>3.3006423758376466E-2</v>
      </c>
      <c r="AQ28" s="8">
        <v>4.9119115832130548E-4</v>
      </c>
      <c r="AR28" s="8">
        <v>4.1029245097872362</v>
      </c>
      <c r="AS28" s="8"/>
      <c r="AT28" s="8">
        <v>0.34840813052406605</v>
      </c>
      <c r="AU28" s="8">
        <v>7.6587185324836105E-2</v>
      </c>
      <c r="AV28" s="8">
        <v>0.20584901957446994</v>
      </c>
      <c r="AW28" s="8"/>
      <c r="AX28" s="8"/>
      <c r="AY28" s="8">
        <v>1.6515918694759339</v>
      </c>
      <c r="AZ28" s="8">
        <v>4.9734770270728902E-2</v>
      </c>
      <c r="BA28" s="8">
        <v>0.42499531584890216</v>
      </c>
      <c r="BB28" s="8">
        <v>0.20584901957446994</v>
      </c>
      <c r="BC28" s="8">
        <v>0.16688265679341757</v>
      </c>
      <c r="BD28" s="8">
        <v>0.69054862208412815</v>
      </c>
      <c r="BE28" s="8">
        <v>0.87982464082295719</v>
      </c>
      <c r="BF28" s="8">
        <v>3.3006423758376466E-2</v>
      </c>
      <c r="BG28" s="8">
        <v>4.9119115832130548E-4</v>
      </c>
      <c r="BH28" s="8">
        <v>4.1029245097872362</v>
      </c>
      <c r="BI28" s="8"/>
      <c r="BJ28" s="8">
        <v>42.032699999999998</v>
      </c>
      <c r="BK28" s="8">
        <v>1.6833</v>
      </c>
      <c r="BL28" s="8">
        <v>9.1760000000000019</v>
      </c>
      <c r="BM28" s="8">
        <v>6.9623183207050561</v>
      </c>
      <c r="BN28" s="8">
        <v>5.0791683226649198</v>
      </c>
      <c r="BO28" s="8">
        <v>11.7913</v>
      </c>
      <c r="BP28" s="8">
        <v>20.900599999999997</v>
      </c>
      <c r="BQ28" s="8">
        <v>0.43329999999999996</v>
      </c>
      <c r="BR28" s="8">
        <v>9.7999999999999997E-3</v>
      </c>
      <c r="BS28" s="8">
        <v>98.06848664336998</v>
      </c>
      <c r="BT28" s="8"/>
      <c r="BU28" s="8">
        <v>0.34840813052406605</v>
      </c>
      <c r="BV28" s="8">
        <v>7.6587185324836105E-2</v>
      </c>
      <c r="BW28" s="8">
        <v>0.80536905883363397</v>
      </c>
      <c r="BX28" s="8">
        <v>0.64945115891780214</v>
      </c>
      <c r="BY28" s="8">
        <v>0.55227133250487737</v>
      </c>
      <c r="BZ28" s="8">
        <v>0.67789600985578913</v>
      </c>
      <c r="CA28" s="8"/>
      <c r="CB28" s="8">
        <v>3.3497614916697768E-2</v>
      </c>
      <c r="CC28" s="8">
        <v>0</v>
      </c>
      <c r="CD28" s="8">
        <v>4.9734770270728902E-2</v>
      </c>
      <c r="CE28" s="8">
        <v>0</v>
      </c>
      <c r="CF28" s="8">
        <v>0.17235140465777216</v>
      </c>
      <c r="CG28" s="8">
        <v>7.6587185324836105E-2</v>
      </c>
      <c r="CH28" s="8">
        <v>0</v>
      </c>
      <c r="CI28" s="8">
        <v>0.34527431104206407</v>
      </c>
      <c r="CJ28" s="8">
        <v>8.3441328396708786E-2</v>
      </c>
      <c r="CK28" s="8">
        <v>0</v>
      </c>
      <c r="CL28" s="8">
        <v>0.29057564028481003</v>
      </c>
      <c r="CM28" s="8">
        <v>1.0514622548936179</v>
      </c>
      <c r="CN28" s="8">
        <v>0.10059271495776123</v>
      </c>
      <c r="CO28" s="8">
        <v>5.4296091654550571E-2</v>
      </c>
      <c r="CP28" s="8">
        <v>0.1548888066123118</v>
      </c>
      <c r="CQ28" s="8">
        <v>0.48936319216860569</v>
      </c>
      <c r="CR28" s="8">
        <v>0.26413949305878648</v>
      </c>
      <c r="CS28" s="8">
        <v>0.75350268522739217</v>
      </c>
      <c r="CT28" s="8">
        <v>0.126321955595565</v>
      </c>
      <c r="CU28" s="8"/>
      <c r="CV28" s="8"/>
      <c r="CW28" s="8">
        <f>IF(AU28&gt;BF28,AU28-BF28,0)</f>
        <v>4.3580761566459639E-2</v>
      </c>
      <c r="CX28" s="8">
        <f>IF(AU28&gt;CW28,(AU28-CW28)/2,0)</f>
        <v>1.6503211879188233E-2</v>
      </c>
      <c r="CY28" s="8">
        <f>IF(BE28&gt;(CW28+CX28),BE28-(CW28+CX28),0)</f>
        <v>0.81974066737730933</v>
      </c>
      <c r="CZ28" s="8">
        <f>(AM28+AN28-CY28)/2</f>
        <v>0.12176981553735322</v>
      </c>
    </row>
    <row r="29" spans="1:104" s="7" customFormat="1" x14ac:dyDescent="0.25">
      <c r="D29" s="55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</row>
    <row r="30" spans="1:104" s="7" customFormat="1" x14ac:dyDescent="0.25">
      <c r="A30" s="7" t="s">
        <v>20</v>
      </c>
      <c r="B30" s="7" t="s">
        <v>92</v>
      </c>
      <c r="C30" s="7" t="s">
        <v>66</v>
      </c>
      <c r="D30" s="55" t="s">
        <v>94</v>
      </c>
      <c r="E30" s="8">
        <v>41.773600000000002</v>
      </c>
      <c r="F30" s="8">
        <v>1.6373</v>
      </c>
      <c r="G30" s="8">
        <v>10.0776</v>
      </c>
      <c r="H30" s="8">
        <v>11.06</v>
      </c>
      <c r="I30" s="8">
        <v>11.263400000000001</v>
      </c>
      <c r="J30" s="8">
        <v>21.505800000000001</v>
      </c>
      <c r="K30" s="8">
        <v>0.42909999999999998</v>
      </c>
      <c r="L30" s="8">
        <v>-4.7999999999999996E-3</v>
      </c>
      <c r="M30" s="8">
        <v>97.742000000000004</v>
      </c>
      <c r="N30" s="8"/>
      <c r="O30" s="8">
        <v>0.69529960053262319</v>
      </c>
      <c r="P30" s="8">
        <v>2.0491864831038795E-2</v>
      </c>
      <c r="Q30" s="8">
        <v>9.8858151854031795E-2</v>
      </c>
      <c r="R30" s="8">
        <v>0.15393180236604037</v>
      </c>
      <c r="S30" s="8">
        <v>0.2794194988836517</v>
      </c>
      <c r="T30" s="8">
        <v>0.38348430813124113</v>
      </c>
      <c r="U30" s="8">
        <v>6.9229776386692905E-3</v>
      </c>
      <c r="V30" s="8">
        <v>-5.0955414012738849E-5</v>
      </c>
      <c r="W30" s="8">
        <v>1.6383572488232836</v>
      </c>
      <c r="X30" s="8"/>
      <c r="Y30" s="8">
        <v>2.7811984021304927</v>
      </c>
      <c r="Z30" s="8">
        <v>8.1967459324155181E-2</v>
      </c>
      <c r="AA30" s="8">
        <v>0.59314891112419077</v>
      </c>
      <c r="AB30" s="8">
        <v>0.30786360473208074</v>
      </c>
      <c r="AC30" s="8">
        <v>0.55883899776730339</v>
      </c>
      <c r="AD30" s="8">
        <v>0.76696861626248225</v>
      </c>
      <c r="AE30" s="8">
        <v>1.3845955277338581E-2</v>
      </c>
      <c r="AF30" s="8">
        <v>-1.019108280254777E-4</v>
      </c>
      <c r="AG30" s="8">
        <v>5.1037300357900186</v>
      </c>
      <c r="AH30" s="8">
        <v>2.3512215410787283</v>
      </c>
      <c r="AI30" s="8"/>
      <c r="AJ30" s="8">
        <v>1.6348033982757384</v>
      </c>
      <c r="AK30" s="8">
        <v>4.8180914007612027E-2</v>
      </c>
      <c r="AL30" s="8">
        <v>0.46487483230086313</v>
      </c>
      <c r="AM30" s="8">
        <v>0.36192776958010769</v>
      </c>
      <c r="AN30" s="8">
        <v>0.65697714477266556</v>
      </c>
      <c r="AO30" s="8">
        <v>0.90165656594384669</v>
      </c>
      <c r="AP30" s="8">
        <v>3.2554908304891168E-2</v>
      </c>
      <c r="AQ30" s="8">
        <v>-2.3961493412267293E-4</v>
      </c>
      <c r="AR30" s="8">
        <v>4.1007359182516012</v>
      </c>
      <c r="AS30" s="8"/>
      <c r="AT30" s="8">
        <v>0.3651966017242616</v>
      </c>
      <c r="AU30" s="8">
        <v>9.9678230576601523E-2</v>
      </c>
      <c r="AV30" s="8">
        <v>0.20147183650320452</v>
      </c>
      <c r="AW30" s="8"/>
      <c r="AX30" s="8"/>
      <c r="AY30" s="8">
        <v>1.6348033982757384</v>
      </c>
      <c r="AZ30" s="8">
        <v>4.8180914007612027E-2</v>
      </c>
      <c r="BA30" s="8">
        <v>0.46487483230086313</v>
      </c>
      <c r="BB30" s="8">
        <v>0.20147183650320452</v>
      </c>
      <c r="BC30" s="8">
        <v>0.16045593307690317</v>
      </c>
      <c r="BD30" s="8">
        <v>0.65697714477266556</v>
      </c>
      <c r="BE30" s="8">
        <v>0.90165656594384669</v>
      </c>
      <c r="BF30" s="8">
        <v>3.2554908304891168E-2</v>
      </c>
      <c r="BG30" s="8">
        <v>-2.3961493412267293E-4</v>
      </c>
      <c r="BH30" s="8">
        <v>4.1007359182516012</v>
      </c>
      <c r="BI30" s="8"/>
      <c r="BJ30" s="8">
        <v>41.773599999999995</v>
      </c>
      <c r="BK30" s="8">
        <v>1.6372999999999998</v>
      </c>
      <c r="BL30" s="8">
        <v>10.0776</v>
      </c>
      <c r="BM30" s="8">
        <v>6.841813602190868</v>
      </c>
      <c r="BN30" s="8">
        <v>4.9033060433285058</v>
      </c>
      <c r="BO30" s="8">
        <v>11.263400000000001</v>
      </c>
      <c r="BP30" s="8">
        <v>21.505800000000004</v>
      </c>
      <c r="BQ30" s="8">
        <v>0.42909999999999998</v>
      </c>
      <c r="BR30" s="8">
        <v>-4.7999999999999996E-3</v>
      </c>
      <c r="BS30" s="8">
        <v>98.427119645519397</v>
      </c>
      <c r="BT30" s="8"/>
      <c r="BU30" s="8">
        <v>0.3651966017242616</v>
      </c>
      <c r="BV30" s="8">
        <v>9.9678230576601523E-2</v>
      </c>
      <c r="BW30" s="8">
        <v>0.8037075603803352</v>
      </c>
      <c r="BX30" s="8">
        <v>0.64478749245211875</v>
      </c>
      <c r="BY30" s="8">
        <v>0.55666310638982763</v>
      </c>
      <c r="BZ30" s="8">
        <v>0.6736583673857276</v>
      </c>
      <c r="CA30" s="8"/>
      <c r="CB30" s="8">
        <v>3.2315293370768494E-2</v>
      </c>
      <c r="CC30" s="8">
        <v>0</v>
      </c>
      <c r="CD30" s="8">
        <v>4.8180914007612027E-2</v>
      </c>
      <c r="CE30" s="8">
        <v>0</v>
      </c>
      <c r="CF30" s="8">
        <v>0.16915654313243603</v>
      </c>
      <c r="CG30" s="8">
        <v>9.9678230576601523E-2</v>
      </c>
      <c r="CH30" s="8">
        <v>0</v>
      </c>
      <c r="CI30" s="8">
        <v>0.32848857238633278</v>
      </c>
      <c r="CJ30" s="8">
        <v>8.0227966538451587E-2</v>
      </c>
      <c r="CK30" s="8">
        <v>0</v>
      </c>
      <c r="CL30" s="8">
        <v>0.29232043911359856</v>
      </c>
      <c r="CM30" s="8">
        <v>1.0503679591258008</v>
      </c>
      <c r="CN30" s="8">
        <v>8.5468997818657244E-2</v>
      </c>
      <c r="CO30" s="8">
        <v>4.7084748677912847E-2</v>
      </c>
      <c r="CP30" s="8">
        <v>0.13255374649657009</v>
      </c>
      <c r="CQ30" s="8">
        <v>0.48603914913535101</v>
      </c>
      <c r="CR30" s="8">
        <v>0.26775827222428211</v>
      </c>
      <c r="CS30" s="8">
        <v>0.75379742135963312</v>
      </c>
      <c r="CT30" s="8">
        <v>0.14785914458421356</v>
      </c>
      <c r="CU30" s="8"/>
      <c r="CV30" s="8"/>
      <c r="CW30" s="8">
        <f t="shared" ref="CW30:CW36" si="0">IF(AU30&gt;BF30,AU30-BF30,0)</f>
        <v>6.7123322271710362E-2</v>
      </c>
      <c r="CX30" s="8">
        <f t="shared" ref="CX30:CX36" si="1">IF(AU30&gt;CW30,(AU30-CW30)/2,0)</f>
        <v>1.6277454152445581E-2</v>
      </c>
      <c r="CY30" s="8">
        <f t="shared" ref="CY30:CY36" si="2">IF(BE30&gt;(CW30+CX30),BE30-(CW30+CX30),0)</f>
        <v>0.81825578951969069</v>
      </c>
      <c r="CZ30" s="8">
        <f t="shared" ref="CZ30:CZ36" si="3">(AM30+AN30-CY30)/2</f>
        <v>0.10032456241654131</v>
      </c>
    </row>
    <row r="31" spans="1:104" s="7" customFormat="1" x14ac:dyDescent="0.25">
      <c r="A31" s="7" t="s">
        <v>20</v>
      </c>
      <c r="B31" s="7" t="s">
        <v>92</v>
      </c>
      <c r="C31" s="7" t="s">
        <v>64</v>
      </c>
      <c r="D31" s="55" t="s">
        <v>94</v>
      </c>
      <c r="E31" s="8">
        <v>44.784300000000002</v>
      </c>
      <c r="F31" s="8">
        <v>1.5019</v>
      </c>
      <c r="G31" s="8">
        <v>7.9015000000000004</v>
      </c>
      <c r="H31" s="8">
        <v>9.0132999999999992</v>
      </c>
      <c r="I31" s="8">
        <v>13.1214</v>
      </c>
      <c r="J31" s="8">
        <v>21.5457</v>
      </c>
      <c r="K31" s="8">
        <v>0.43380000000000002</v>
      </c>
      <c r="L31" s="8">
        <v>4.0000000000000001E-3</v>
      </c>
      <c r="M31" s="8">
        <v>98.305900000000008</v>
      </c>
      <c r="N31" s="8"/>
      <c r="O31" s="8">
        <v>0.74541111850865516</v>
      </c>
      <c r="P31" s="8">
        <v>1.8797246558197745E-2</v>
      </c>
      <c r="Q31" s="8">
        <v>7.7511281145772035E-2</v>
      </c>
      <c r="R31" s="8">
        <v>0.12544606819763396</v>
      </c>
      <c r="S31" s="8">
        <v>0.32551227983130732</v>
      </c>
      <c r="T31" s="8">
        <v>0.38419579172610557</v>
      </c>
      <c r="U31" s="8">
        <v>6.998806104998226E-3</v>
      </c>
      <c r="V31" s="8">
        <v>4.2462845010615714E-5</v>
      </c>
      <c r="W31" s="8">
        <v>1.6839150549176805</v>
      </c>
      <c r="X31" s="8"/>
      <c r="Y31" s="8">
        <v>2.9816444740346206</v>
      </c>
      <c r="Z31" s="8">
        <v>7.518898623279098E-2</v>
      </c>
      <c r="AA31" s="8">
        <v>0.46506768687463218</v>
      </c>
      <c r="AB31" s="8">
        <v>0.25089213639526792</v>
      </c>
      <c r="AC31" s="8">
        <v>0.65102455966261463</v>
      </c>
      <c r="AD31" s="8">
        <v>0.76839158345221115</v>
      </c>
      <c r="AE31" s="8">
        <v>1.3997612209996452E-2</v>
      </c>
      <c r="AF31" s="8">
        <v>8.4925690021231428E-5</v>
      </c>
      <c r="AG31" s="8">
        <v>5.2062919645521548</v>
      </c>
      <c r="AH31" s="8">
        <v>2.3049033903023224</v>
      </c>
      <c r="AI31" s="8"/>
      <c r="AJ31" s="8">
        <v>1.7181006142196455</v>
      </c>
      <c r="AK31" s="8">
        <v>4.3325837320338643E-2</v>
      </c>
      <c r="AL31" s="8">
        <v>0.35731202939913287</v>
      </c>
      <c r="AM31" s="8">
        <v>0.28914106788882288</v>
      </c>
      <c r="AN31" s="8">
        <v>0.75027435736821846</v>
      </c>
      <c r="AO31" s="8">
        <v>0.88553418288938568</v>
      </c>
      <c r="AP31" s="8">
        <v>3.2263143838958008E-2</v>
      </c>
      <c r="AQ31" s="8">
        <v>1.9574551085370042E-4</v>
      </c>
      <c r="AR31" s="8">
        <v>4.0761469784353555</v>
      </c>
      <c r="AS31" s="8"/>
      <c r="AT31" s="8">
        <v>0.28189938578035445</v>
      </c>
      <c r="AU31" s="8">
        <v>7.5412643618778419E-2</v>
      </c>
      <c r="AV31" s="8">
        <v>0.15229395687071046</v>
      </c>
      <c r="AW31" s="8"/>
      <c r="AX31" s="8"/>
      <c r="AY31" s="8">
        <v>1.7181006142196455</v>
      </c>
      <c r="AZ31" s="8">
        <v>4.3325837320338643E-2</v>
      </c>
      <c r="BA31" s="8">
        <v>0.35731202939913287</v>
      </c>
      <c r="BB31" s="8">
        <v>0.15229395687071046</v>
      </c>
      <c r="BC31" s="8">
        <v>0.13684711101811242</v>
      </c>
      <c r="BD31" s="8">
        <v>0.75027435736821846</v>
      </c>
      <c r="BE31" s="8">
        <v>0.88553418288938568</v>
      </c>
      <c r="BF31" s="8">
        <v>3.2263143838958008E-2</v>
      </c>
      <c r="BG31" s="8">
        <v>1.9574551085370042E-4</v>
      </c>
      <c r="BH31" s="8">
        <v>4.0761469784353555</v>
      </c>
      <c r="BI31" s="8"/>
      <c r="BJ31" s="8">
        <v>44.784300000000002</v>
      </c>
      <c r="BK31" s="8">
        <v>1.5019</v>
      </c>
      <c r="BL31" s="8">
        <v>7.9015000000000004</v>
      </c>
      <c r="BM31" s="8">
        <v>5.2757036084385946</v>
      </c>
      <c r="BN31" s="8">
        <v>4.265890261613829</v>
      </c>
      <c r="BO31" s="8">
        <v>13.121399999999998</v>
      </c>
      <c r="BP31" s="8">
        <v>21.5457</v>
      </c>
      <c r="BQ31" s="8">
        <v>0.43380000000000007</v>
      </c>
      <c r="BR31" s="8">
        <v>4.0000000000000001E-3</v>
      </c>
      <c r="BS31" s="8">
        <v>98.834193870052431</v>
      </c>
      <c r="BT31" s="8"/>
      <c r="BU31" s="8">
        <v>0.28189938578035445</v>
      </c>
      <c r="BV31" s="8">
        <v>7.5412643618778419E-2</v>
      </c>
      <c r="BW31" s="8">
        <v>0.84574027808498808</v>
      </c>
      <c r="BX31" s="8">
        <v>0.7218233818135612</v>
      </c>
      <c r="BY31" s="8">
        <v>0.5267116082218688</v>
      </c>
      <c r="BZ31" s="8">
        <v>0.7454978063636899</v>
      </c>
      <c r="CA31" s="8"/>
      <c r="CB31" s="8">
        <v>3.2458889349811712E-2</v>
      </c>
      <c r="CC31" s="8">
        <v>0</v>
      </c>
      <c r="CD31" s="8">
        <v>4.3325837320338643E-2</v>
      </c>
      <c r="CE31" s="8">
        <v>0</v>
      </c>
      <c r="CF31" s="8">
        <v>0.11983506752089874</v>
      </c>
      <c r="CG31" s="8">
        <v>7.5412643618778419E-2</v>
      </c>
      <c r="CH31" s="8">
        <v>0</v>
      </c>
      <c r="CI31" s="8">
        <v>0.37513717868410923</v>
      </c>
      <c r="CJ31" s="8">
        <v>6.8423555509056211E-2</v>
      </c>
      <c r="CK31" s="8">
        <v>0</v>
      </c>
      <c r="CL31" s="8">
        <v>0.32348031721468495</v>
      </c>
      <c r="CM31" s="8">
        <v>1.0380734892176779</v>
      </c>
      <c r="CN31" s="8">
        <v>9.8391645313186019E-2</v>
      </c>
      <c r="CO31" s="8">
        <v>3.7918216340200359E-2</v>
      </c>
      <c r="CP31" s="8">
        <v>0.13630986165338638</v>
      </c>
      <c r="CQ31" s="8">
        <v>0.55349106674184645</v>
      </c>
      <c r="CR31" s="8">
        <v>0.21330463520842213</v>
      </c>
      <c r="CS31" s="8">
        <v>0.76679570195026858</v>
      </c>
      <c r="CT31" s="8">
        <v>0.11873848093911707</v>
      </c>
      <c r="CU31" s="8"/>
      <c r="CV31" s="8"/>
      <c r="CW31" s="8">
        <f t="shared" si="0"/>
        <v>4.3149499779820411E-2</v>
      </c>
      <c r="CX31" s="8">
        <f t="shared" si="1"/>
        <v>1.6131571919479004E-2</v>
      </c>
      <c r="CY31" s="8">
        <f t="shared" si="2"/>
        <v>0.82625311119008626</v>
      </c>
      <c r="CZ31" s="8">
        <f t="shared" si="3"/>
        <v>0.10658115703347754</v>
      </c>
    </row>
    <row r="32" spans="1:104" s="7" customFormat="1" x14ac:dyDescent="0.25">
      <c r="A32" s="7" t="s">
        <v>20</v>
      </c>
      <c r="B32" s="7" t="s">
        <v>92</v>
      </c>
      <c r="C32" s="7" t="s">
        <v>62</v>
      </c>
      <c r="D32" s="55" t="s">
        <v>94</v>
      </c>
      <c r="E32" s="8">
        <v>42.141100000000002</v>
      </c>
      <c r="F32" s="8">
        <v>1.6735</v>
      </c>
      <c r="G32" s="8">
        <v>9.8529</v>
      </c>
      <c r="H32" s="8">
        <v>11.039</v>
      </c>
      <c r="I32" s="8">
        <v>11.3108</v>
      </c>
      <c r="J32" s="8">
        <v>21.314499999999999</v>
      </c>
      <c r="K32" s="8">
        <v>0.45989999999999998</v>
      </c>
      <c r="L32" s="8">
        <v>3.8E-3</v>
      </c>
      <c r="M32" s="8">
        <v>97.79549999999999</v>
      </c>
      <c r="N32" s="8"/>
      <c r="O32" s="8">
        <v>0.70141644474034626</v>
      </c>
      <c r="P32" s="8">
        <v>2.0944931163954943E-2</v>
      </c>
      <c r="Q32" s="8">
        <v>9.6653914067098293E-2</v>
      </c>
      <c r="R32" s="8">
        <v>0.15363952679192763</v>
      </c>
      <c r="S32" s="8">
        <v>0.28059538576035725</v>
      </c>
      <c r="T32" s="8">
        <v>0.38007310984308129</v>
      </c>
      <c r="U32" s="8">
        <v>7.419896098867413E-3</v>
      </c>
      <c r="V32" s="8">
        <v>4.0339702760084922E-5</v>
      </c>
      <c r="W32" s="8">
        <v>1.6407835481683932</v>
      </c>
      <c r="X32" s="8"/>
      <c r="Y32" s="8">
        <v>2.805665778961385</v>
      </c>
      <c r="Z32" s="8">
        <v>8.3779724655819773E-2</v>
      </c>
      <c r="AA32" s="8">
        <v>0.57992348440258978</v>
      </c>
      <c r="AB32" s="8">
        <v>0.30727905358385527</v>
      </c>
      <c r="AC32" s="8">
        <v>0.5611907715207145</v>
      </c>
      <c r="AD32" s="8">
        <v>0.76014621968616258</v>
      </c>
      <c r="AE32" s="8">
        <v>1.4839792197734826E-2</v>
      </c>
      <c r="AF32" s="8">
        <v>8.0679405520169844E-5</v>
      </c>
      <c r="AG32" s="8">
        <v>5.1129055044137814</v>
      </c>
      <c r="AH32" s="8">
        <v>2.3470021086133599</v>
      </c>
      <c r="AI32" s="8"/>
      <c r="AJ32" s="8">
        <v>1.6462258748216789</v>
      </c>
      <c r="AK32" s="8">
        <v>4.9157797606563927E-2</v>
      </c>
      <c r="AL32" s="8">
        <v>0.45369388024242835</v>
      </c>
      <c r="AM32" s="8">
        <v>0.36059229334701298</v>
      </c>
      <c r="AN32" s="8">
        <v>0.65855796204673756</v>
      </c>
      <c r="AO32" s="8">
        <v>0.89203239022894898</v>
      </c>
      <c r="AP32" s="8">
        <v>3.4829023579467724E-2</v>
      </c>
      <c r="AQ32" s="8">
        <v>1.8935473487751098E-4</v>
      </c>
      <c r="AR32" s="8">
        <v>4.0952785766077158</v>
      </c>
      <c r="AS32" s="8"/>
      <c r="AT32" s="8">
        <v>0.35377412517832107</v>
      </c>
      <c r="AU32" s="8">
        <v>9.9919755064107274E-2</v>
      </c>
      <c r="AV32" s="8">
        <v>0.19055715321543118</v>
      </c>
      <c r="AW32" s="8"/>
      <c r="AX32" s="8"/>
      <c r="AY32" s="8">
        <v>1.6462258748216789</v>
      </c>
      <c r="AZ32" s="8">
        <v>4.9157797606563927E-2</v>
      </c>
      <c r="BA32" s="8">
        <v>0.45369388024242835</v>
      </c>
      <c r="BB32" s="8">
        <v>0.19055715321543118</v>
      </c>
      <c r="BC32" s="8">
        <v>0.1700351401315818</v>
      </c>
      <c r="BD32" s="8">
        <v>0.65855796204673756</v>
      </c>
      <c r="BE32" s="8">
        <v>0.89203239022894898</v>
      </c>
      <c r="BF32" s="8">
        <v>3.4829023579467724E-2</v>
      </c>
      <c r="BG32" s="8">
        <v>1.8935473487751098E-4</v>
      </c>
      <c r="BH32" s="8">
        <v>4.0952785766077158</v>
      </c>
      <c r="BI32" s="8"/>
      <c r="BJ32" s="8">
        <v>42.141100000000002</v>
      </c>
      <c r="BK32" s="8">
        <v>1.6735</v>
      </c>
      <c r="BL32" s="8">
        <v>9.8529</v>
      </c>
      <c r="BM32" s="8">
        <v>6.4827939954651397</v>
      </c>
      <c r="BN32" s="8">
        <v>5.2053744534861677</v>
      </c>
      <c r="BO32" s="8">
        <v>11.3108</v>
      </c>
      <c r="BP32" s="8">
        <v>21.314499999999999</v>
      </c>
      <c r="BQ32" s="8">
        <v>0.45989999999999998</v>
      </c>
      <c r="BR32" s="8">
        <v>3.8E-3</v>
      </c>
      <c r="BS32" s="8">
        <v>98.444668448951305</v>
      </c>
      <c r="BT32" s="8"/>
      <c r="BU32" s="8">
        <v>0.35377412517832107</v>
      </c>
      <c r="BV32" s="8">
        <v>9.9919755064107274E-2</v>
      </c>
      <c r="BW32" s="8">
        <v>0.79479054353147516</v>
      </c>
      <c r="BX32" s="8">
        <v>0.64618338518916674</v>
      </c>
      <c r="BY32" s="8">
        <v>0.52845597848662307</v>
      </c>
      <c r="BZ32" s="8">
        <v>0.67347623350370756</v>
      </c>
      <c r="CA32" s="8"/>
      <c r="CB32" s="8">
        <v>3.5018378314345233E-2</v>
      </c>
      <c r="CC32" s="8">
        <v>0</v>
      </c>
      <c r="CD32" s="8">
        <v>4.9157797606563927E-2</v>
      </c>
      <c r="CE32" s="8">
        <v>0</v>
      </c>
      <c r="CF32" s="8">
        <v>0.15553877490108595</v>
      </c>
      <c r="CG32" s="8">
        <v>9.9919755064107274E-2</v>
      </c>
      <c r="CH32" s="8">
        <v>0</v>
      </c>
      <c r="CI32" s="8">
        <v>0.32927898102336878</v>
      </c>
      <c r="CJ32" s="8">
        <v>8.5017570065790901E-2</v>
      </c>
      <c r="CK32" s="8">
        <v>0</v>
      </c>
      <c r="CL32" s="8">
        <v>0.29370803132859591</v>
      </c>
      <c r="CM32" s="8">
        <v>1.0476392883038579</v>
      </c>
      <c r="CN32" s="8">
        <v>8.9236445035331069E-2</v>
      </c>
      <c r="CO32" s="8">
        <v>4.8861263882405304E-2</v>
      </c>
      <c r="CP32" s="8">
        <v>0.13809770891773637</v>
      </c>
      <c r="CQ32" s="8">
        <v>0.48008507197607547</v>
      </c>
      <c r="CR32" s="8">
        <v>0.26286976558220237</v>
      </c>
      <c r="CS32" s="8">
        <v>0.74295483755827785</v>
      </c>
      <c r="CT32" s="8">
        <v>0.14907755267067119</v>
      </c>
      <c r="CU32" s="8"/>
      <c r="CV32" s="8"/>
      <c r="CW32" s="8">
        <f t="shared" si="0"/>
        <v>6.509073148463955E-2</v>
      </c>
      <c r="CX32" s="8">
        <f t="shared" si="1"/>
        <v>1.7414511789733862E-2</v>
      </c>
      <c r="CY32" s="8">
        <f t="shared" si="2"/>
        <v>0.8095271469545755</v>
      </c>
      <c r="CZ32" s="8">
        <f t="shared" si="3"/>
        <v>0.10481155421958754</v>
      </c>
    </row>
    <row r="33" spans="1:104" s="7" customFormat="1" x14ac:dyDescent="0.25">
      <c r="A33" s="7" t="s">
        <v>20</v>
      </c>
      <c r="B33" s="7" t="s">
        <v>92</v>
      </c>
      <c r="C33" s="7" t="s">
        <v>60</v>
      </c>
      <c r="D33" s="55" t="s">
        <v>94</v>
      </c>
      <c r="E33" s="8">
        <v>42.392299999999999</v>
      </c>
      <c r="F33" s="8">
        <v>1.7015</v>
      </c>
      <c r="G33" s="8">
        <v>9.4743999999999993</v>
      </c>
      <c r="H33" s="8">
        <v>10.9467</v>
      </c>
      <c r="I33" s="8">
        <v>11.469099999999999</v>
      </c>
      <c r="J33" s="8">
        <v>21.355599999999999</v>
      </c>
      <c r="K33" s="8">
        <v>0.45750000000000002</v>
      </c>
      <c r="L33" s="8">
        <v>9.9000000000000008E-3</v>
      </c>
      <c r="M33" s="8">
        <v>97.807000000000002</v>
      </c>
      <c r="N33" s="8"/>
      <c r="O33" s="8">
        <v>0.70559753661784286</v>
      </c>
      <c r="P33" s="8">
        <v>2.1295369211514391E-2</v>
      </c>
      <c r="Q33" s="8">
        <v>9.2940945654306453E-2</v>
      </c>
      <c r="R33" s="8">
        <v>0.15235490605427976</v>
      </c>
      <c r="S33" s="8">
        <v>0.28452245100471346</v>
      </c>
      <c r="T33" s="8">
        <v>0.38080599144079885</v>
      </c>
      <c r="U33" s="8">
        <v>7.3811751798909366E-3</v>
      </c>
      <c r="V33" s="8">
        <v>1.0509554140127389E-4</v>
      </c>
      <c r="W33" s="8">
        <v>1.6450034707047481</v>
      </c>
      <c r="X33" s="8"/>
      <c r="Y33" s="8">
        <v>2.8223901464713714</v>
      </c>
      <c r="Z33" s="8">
        <v>8.5181476846057563E-2</v>
      </c>
      <c r="AA33" s="8">
        <v>0.55764567392583875</v>
      </c>
      <c r="AB33" s="8">
        <v>0.30470981210855952</v>
      </c>
      <c r="AC33" s="8">
        <v>0.56904490200942692</v>
      </c>
      <c r="AD33" s="8">
        <v>0.7616119828815977</v>
      </c>
      <c r="AE33" s="8">
        <v>1.4762350359781873E-2</v>
      </c>
      <c r="AF33" s="8">
        <v>2.1019108280254778E-4</v>
      </c>
      <c r="AG33" s="8">
        <v>5.1155565356854371</v>
      </c>
      <c r="AH33" s="8">
        <v>2.3457858233585354</v>
      </c>
      <c r="AI33" s="8"/>
      <c r="AJ33" s="8">
        <v>1.6551806983948407</v>
      </c>
      <c r="AK33" s="8">
        <v>4.995437519955629E-2</v>
      </c>
      <c r="AL33" s="8">
        <v>0.43603910545081631</v>
      </c>
      <c r="AM33" s="8">
        <v>0.35739197874125095</v>
      </c>
      <c r="AN33" s="8">
        <v>0.66742873199408026</v>
      </c>
      <c r="AO33" s="8">
        <v>0.89328929617181774</v>
      </c>
      <c r="AP33" s="8">
        <v>3.4629312193428095E-2</v>
      </c>
      <c r="AQ33" s="8">
        <v>4.9306326223459663E-4</v>
      </c>
      <c r="AR33" s="8">
        <v>4.0944065614080243</v>
      </c>
      <c r="AS33" s="8"/>
      <c r="AT33" s="8">
        <v>0.34481930160515928</v>
      </c>
      <c r="AU33" s="8">
        <v>9.1219803845657033E-2</v>
      </c>
      <c r="AV33" s="8">
        <v>0.18881312281605234</v>
      </c>
      <c r="AW33" s="8"/>
      <c r="AX33" s="8"/>
      <c r="AY33" s="8">
        <v>1.6551806983948407</v>
      </c>
      <c r="AZ33" s="8">
        <v>4.995437519955629E-2</v>
      </c>
      <c r="BA33" s="8">
        <v>0.43603910545081631</v>
      </c>
      <c r="BB33" s="8">
        <v>0.18881312281605234</v>
      </c>
      <c r="BC33" s="8">
        <v>0.16857885592519861</v>
      </c>
      <c r="BD33" s="8">
        <v>0.66742873199408026</v>
      </c>
      <c r="BE33" s="8">
        <v>0.89328929617181774</v>
      </c>
      <c r="BF33" s="8">
        <v>3.4629312193428095E-2</v>
      </c>
      <c r="BG33" s="8">
        <v>4.9306326223459663E-4</v>
      </c>
      <c r="BH33" s="8">
        <v>4.0944065614080243</v>
      </c>
      <c r="BI33" s="8"/>
      <c r="BJ33" s="8">
        <v>42.392299999999999</v>
      </c>
      <c r="BK33" s="8">
        <v>1.7015</v>
      </c>
      <c r="BL33" s="8">
        <v>9.4743999999999993</v>
      </c>
      <c r="BM33" s="8">
        <v>6.4267922704999974</v>
      </c>
      <c r="BN33" s="8">
        <v>5.1634683258865586</v>
      </c>
      <c r="BO33" s="8">
        <v>11.469099999999999</v>
      </c>
      <c r="BP33" s="8">
        <v>21.355599999999999</v>
      </c>
      <c r="BQ33" s="8">
        <v>0.45750000000000007</v>
      </c>
      <c r="BR33" s="8">
        <v>9.9000000000000008E-3</v>
      </c>
      <c r="BS33" s="8">
        <v>98.450560596386552</v>
      </c>
      <c r="BT33" s="8"/>
      <c r="BU33" s="8">
        <v>0.34481930160515928</v>
      </c>
      <c r="BV33" s="8">
        <v>9.1219803845657033E-2</v>
      </c>
      <c r="BW33" s="8">
        <v>0.79835248105250955</v>
      </c>
      <c r="BX33" s="8">
        <v>0.65126389914113436</v>
      </c>
      <c r="BY33" s="8">
        <v>0.52830822751271533</v>
      </c>
      <c r="BZ33" s="8">
        <v>0.67835202483398105</v>
      </c>
      <c r="CA33" s="8"/>
      <c r="CB33" s="8">
        <v>3.5122375455662692E-2</v>
      </c>
      <c r="CC33" s="8">
        <v>0</v>
      </c>
      <c r="CD33" s="8">
        <v>4.995437519955629E-2</v>
      </c>
      <c r="CE33" s="8">
        <v>0</v>
      </c>
      <c r="CF33" s="8">
        <v>0.15369074736038965</v>
      </c>
      <c r="CG33" s="8">
        <v>9.1219803845657033E-2</v>
      </c>
      <c r="CH33" s="8">
        <v>0</v>
      </c>
      <c r="CI33" s="8">
        <v>0.33371436599704013</v>
      </c>
      <c r="CJ33" s="8">
        <v>8.4289427962599306E-2</v>
      </c>
      <c r="CK33" s="8">
        <v>0</v>
      </c>
      <c r="CL33" s="8">
        <v>0.29921218488310741</v>
      </c>
      <c r="CM33" s="8">
        <v>1.0472032807040126</v>
      </c>
      <c r="CN33" s="8">
        <v>8.8801654105608488E-2</v>
      </c>
      <c r="CO33" s="8">
        <v>4.7551142698754864E-2</v>
      </c>
      <c r="CP33" s="8">
        <v>0.13635279680436335</v>
      </c>
      <c r="CQ33" s="8">
        <v>0.48982542378286337</v>
      </c>
      <c r="CR33" s="8">
        <v>0.26228969334374103</v>
      </c>
      <c r="CS33" s="8">
        <v>0.75211511712660439</v>
      </c>
      <c r="CT33" s="8">
        <v>0.14117417904521332</v>
      </c>
      <c r="CU33" s="8"/>
      <c r="CV33" s="8"/>
      <c r="CW33" s="8">
        <f t="shared" si="0"/>
        <v>5.6590491652228937E-2</v>
      </c>
      <c r="CX33" s="8">
        <f t="shared" si="1"/>
        <v>1.7314656096714048E-2</v>
      </c>
      <c r="CY33" s="8">
        <f t="shared" si="2"/>
        <v>0.81938414842287477</v>
      </c>
      <c r="CZ33" s="8">
        <f t="shared" si="3"/>
        <v>0.10271828115622816</v>
      </c>
    </row>
    <row r="34" spans="1:104" s="7" customFormat="1" x14ac:dyDescent="0.25">
      <c r="A34" s="7" t="s">
        <v>20</v>
      </c>
      <c r="B34" s="7" t="s">
        <v>92</v>
      </c>
      <c r="C34" s="7" t="s">
        <v>58</v>
      </c>
      <c r="D34" s="55" t="s">
        <v>94</v>
      </c>
      <c r="E34" s="8">
        <v>43.234400000000001</v>
      </c>
      <c r="F34" s="8">
        <v>1.7529999999999999</v>
      </c>
      <c r="G34" s="8">
        <v>8.3353000000000002</v>
      </c>
      <c r="H34" s="8">
        <v>11.375299999999999</v>
      </c>
      <c r="I34" s="8">
        <v>11.9642</v>
      </c>
      <c r="J34" s="8">
        <v>20.862400000000001</v>
      </c>
      <c r="K34" s="8">
        <v>0.46700000000000003</v>
      </c>
      <c r="L34" s="8">
        <v>5.7999999999999996E-3</v>
      </c>
      <c r="M34" s="8">
        <v>97.997399999999985</v>
      </c>
      <c r="N34" s="8"/>
      <c r="O34" s="8">
        <v>0.71961384820239682</v>
      </c>
      <c r="P34" s="8">
        <v>2.1939924906132661E-2</v>
      </c>
      <c r="Q34" s="8">
        <v>8.176672552481852E-2</v>
      </c>
      <c r="R34" s="8">
        <v>0.15832011134307586</v>
      </c>
      <c r="S34" s="8">
        <v>0.29680476308608283</v>
      </c>
      <c r="T34" s="8">
        <v>0.37201141226818835</v>
      </c>
      <c r="U34" s="8">
        <v>7.534445484172825E-3</v>
      </c>
      <c r="V34" s="8">
        <v>6.1571125265392769E-5</v>
      </c>
      <c r="W34" s="8">
        <v>1.6580528019401333</v>
      </c>
      <c r="X34" s="8"/>
      <c r="Y34" s="8">
        <v>2.8784553928095873</v>
      </c>
      <c r="Z34" s="8">
        <v>8.7759699624530646E-2</v>
      </c>
      <c r="AA34" s="8">
        <v>0.49060035314891115</v>
      </c>
      <c r="AB34" s="8">
        <v>0.31664022268615172</v>
      </c>
      <c r="AC34" s="8">
        <v>0.59360952617216567</v>
      </c>
      <c r="AD34" s="8">
        <v>0.74402282453637669</v>
      </c>
      <c r="AE34" s="8">
        <v>1.506889096834565E-2</v>
      </c>
      <c r="AF34" s="8">
        <v>1.2314225053078554E-4</v>
      </c>
      <c r="AG34" s="8">
        <v>5.1262800521965994</v>
      </c>
      <c r="AH34" s="8">
        <v>2.3408787420535146</v>
      </c>
      <c r="AI34" s="8"/>
      <c r="AJ34" s="8">
        <v>1.6845287597443155</v>
      </c>
      <c r="AK34" s="8">
        <v>5.13587038150164E-2</v>
      </c>
      <c r="AL34" s="8">
        <v>0.38281197917674437</v>
      </c>
      <c r="AM34" s="8">
        <v>0.37060818308255178</v>
      </c>
      <c r="AN34" s="8">
        <v>0.69478396044844104</v>
      </c>
      <c r="AO34" s="8">
        <v>0.87083360677990818</v>
      </c>
      <c r="AP34" s="8">
        <v>3.5274446534122532E-2</v>
      </c>
      <c r="AQ34" s="8">
        <v>2.88261076516144E-4</v>
      </c>
      <c r="AR34" s="8">
        <v>4.0904879006576165</v>
      </c>
      <c r="AS34" s="8"/>
      <c r="AT34" s="8">
        <v>0.31547124025568452</v>
      </c>
      <c r="AU34" s="8">
        <v>6.7340738921059851E-2</v>
      </c>
      <c r="AV34" s="8">
        <v>0.18097580131523056</v>
      </c>
      <c r="AW34" s="8"/>
      <c r="AX34" s="8"/>
      <c r="AY34" s="8">
        <v>1.6845287597443155</v>
      </c>
      <c r="AZ34" s="8">
        <v>5.13587038150164E-2</v>
      </c>
      <c r="BA34" s="8">
        <v>0.38281197917674437</v>
      </c>
      <c r="BB34" s="8">
        <v>0.18097580131523056</v>
      </c>
      <c r="BC34" s="8">
        <v>0.18963238176732122</v>
      </c>
      <c r="BD34" s="8">
        <v>0.69478396044844104</v>
      </c>
      <c r="BE34" s="8">
        <v>0.87083360677990818</v>
      </c>
      <c r="BF34" s="8">
        <v>3.5274446534122532E-2</v>
      </c>
      <c r="BG34" s="8">
        <v>2.88261076516144E-4</v>
      </c>
      <c r="BH34" s="8">
        <v>4.0904879006576165</v>
      </c>
      <c r="BI34" s="8"/>
      <c r="BJ34" s="8">
        <v>43.234400000000001</v>
      </c>
      <c r="BK34" s="8">
        <v>1.7529999999999997</v>
      </c>
      <c r="BL34" s="8">
        <v>8.3353000000000002</v>
      </c>
      <c r="BM34" s="8">
        <v>6.172939710341006</v>
      </c>
      <c r="BN34" s="8">
        <v>5.8205008167272885</v>
      </c>
      <c r="BO34" s="8">
        <v>11.9642</v>
      </c>
      <c r="BP34" s="8">
        <v>20.862400000000001</v>
      </c>
      <c r="BQ34" s="8">
        <v>0.46699999999999997</v>
      </c>
      <c r="BR34" s="8">
        <v>5.7999999999999996E-3</v>
      </c>
      <c r="BS34" s="8">
        <v>98.615540527068291</v>
      </c>
      <c r="BT34" s="8"/>
      <c r="BU34" s="8">
        <v>0.31547124025568452</v>
      </c>
      <c r="BV34" s="8">
        <v>6.7340738921059851E-2</v>
      </c>
      <c r="BW34" s="8">
        <v>0.78558471534771968</v>
      </c>
      <c r="BX34" s="8">
        <v>0.65213918149024652</v>
      </c>
      <c r="BY34" s="8">
        <v>0.48832111533521855</v>
      </c>
      <c r="BZ34" s="8">
        <v>0.67706687723523284</v>
      </c>
      <c r="CA34" s="8"/>
      <c r="CB34" s="8">
        <v>3.5562707610638677E-2</v>
      </c>
      <c r="CC34" s="8">
        <v>0</v>
      </c>
      <c r="CD34" s="8">
        <v>5.13587038150164E-2</v>
      </c>
      <c r="CE34" s="8">
        <v>0</v>
      </c>
      <c r="CF34" s="8">
        <v>0.14541309370459188</v>
      </c>
      <c r="CG34" s="8">
        <v>6.7340738921059851E-2</v>
      </c>
      <c r="CH34" s="8">
        <v>0</v>
      </c>
      <c r="CI34" s="8">
        <v>0.34739198022422052</v>
      </c>
      <c r="CJ34" s="8">
        <v>9.4816190883660612E-2</v>
      </c>
      <c r="CK34" s="8">
        <v>0</v>
      </c>
      <c r="CL34" s="8">
        <v>0.30336053516962003</v>
      </c>
      <c r="CM34" s="8">
        <v>1.045243950328808</v>
      </c>
      <c r="CN34" s="8">
        <v>0.10214390116902279</v>
      </c>
      <c r="CO34" s="8">
        <v>5.4485088574557625E-2</v>
      </c>
      <c r="CP34" s="8">
        <v>0.15662898974358042</v>
      </c>
      <c r="CQ34" s="8">
        <v>0.49049615811039554</v>
      </c>
      <c r="CR34" s="8">
        <v>0.26163800593343639</v>
      </c>
      <c r="CS34" s="8">
        <v>0.75213416404383193</v>
      </c>
      <c r="CT34" s="8">
        <v>0.11869944273607624</v>
      </c>
      <c r="CU34" s="8"/>
      <c r="CV34" s="8"/>
      <c r="CW34" s="8">
        <f t="shared" si="0"/>
        <v>3.2066292386937319E-2</v>
      </c>
      <c r="CX34" s="8">
        <f t="shared" si="1"/>
        <v>1.7637223267061266E-2</v>
      </c>
      <c r="CY34" s="8">
        <f t="shared" si="2"/>
        <v>0.82113009112590962</v>
      </c>
      <c r="CZ34" s="8">
        <f t="shared" si="3"/>
        <v>0.12213102620254157</v>
      </c>
    </row>
    <row r="35" spans="1:104" s="7" customFormat="1" x14ac:dyDescent="0.25">
      <c r="A35" s="7" t="s">
        <v>20</v>
      </c>
      <c r="B35" s="7" t="s">
        <v>92</v>
      </c>
      <c r="C35" s="7" t="s">
        <v>56</v>
      </c>
      <c r="D35" s="55" t="s">
        <v>94</v>
      </c>
      <c r="E35" s="8">
        <v>41.473100000000002</v>
      </c>
      <c r="F35" s="8">
        <v>1.9688000000000001</v>
      </c>
      <c r="G35" s="8">
        <v>9.6843000000000004</v>
      </c>
      <c r="H35" s="8">
        <v>11.7522</v>
      </c>
      <c r="I35" s="8">
        <v>10.9948</v>
      </c>
      <c r="J35" s="8">
        <v>21.308299999999999</v>
      </c>
      <c r="K35" s="8">
        <v>0.47120000000000001</v>
      </c>
      <c r="L35" s="8">
        <v>2.9399999999999999E-2</v>
      </c>
      <c r="M35" s="8">
        <v>97.682099999999991</v>
      </c>
      <c r="N35" s="8"/>
      <c r="O35" s="8">
        <v>0.69029793608521972</v>
      </c>
      <c r="P35" s="8">
        <v>2.4640801001251565E-2</v>
      </c>
      <c r="Q35" s="8">
        <v>9.5000000000000001E-2</v>
      </c>
      <c r="R35" s="8">
        <v>0.16356576200417539</v>
      </c>
      <c r="S35" s="8">
        <v>0.27275613991565367</v>
      </c>
      <c r="T35" s="8">
        <v>0.37996255349500713</v>
      </c>
      <c r="U35" s="8">
        <v>7.6022070923816593E-3</v>
      </c>
      <c r="V35" s="8">
        <v>3.1210191082802548E-4</v>
      </c>
      <c r="W35" s="8">
        <v>1.634137501504517</v>
      </c>
      <c r="X35" s="8"/>
      <c r="Y35" s="8">
        <v>2.7611917443408789</v>
      </c>
      <c r="Z35" s="8">
        <v>9.8563204005006261E-2</v>
      </c>
      <c r="AA35" s="8">
        <v>0.57000000000000006</v>
      </c>
      <c r="AB35" s="8">
        <v>0.32713152400835077</v>
      </c>
      <c r="AC35" s="8">
        <v>0.54551227983130735</v>
      </c>
      <c r="AD35" s="8">
        <v>0.75992510699001425</v>
      </c>
      <c r="AE35" s="8">
        <v>1.5204414184763319E-2</v>
      </c>
      <c r="AF35" s="8">
        <v>6.2420382165605096E-4</v>
      </c>
      <c r="AG35" s="8">
        <v>5.0781524771819768</v>
      </c>
      <c r="AH35" s="8">
        <v>2.3630641367939327</v>
      </c>
      <c r="AI35" s="8"/>
      <c r="AJ35" s="8">
        <v>1.631218296465853</v>
      </c>
      <c r="AK35" s="8">
        <v>5.8227793147933603E-2</v>
      </c>
      <c r="AL35" s="8">
        <v>0.44898218599084722</v>
      </c>
      <c r="AM35" s="8">
        <v>0.38651638619943857</v>
      </c>
      <c r="AN35" s="8">
        <v>0.64454025232502932</v>
      </c>
      <c r="AO35" s="8">
        <v>0.89787588348869751</v>
      </c>
      <c r="AP35" s="8">
        <v>3.5929005880975154E-2</v>
      </c>
      <c r="AQ35" s="8">
        <v>1.4750336650051299E-3</v>
      </c>
      <c r="AR35" s="8">
        <v>4.1047648371637795</v>
      </c>
      <c r="AS35" s="8"/>
      <c r="AT35" s="8">
        <v>0.36878170353414697</v>
      </c>
      <c r="AU35" s="8">
        <v>8.0200482456700251E-2</v>
      </c>
      <c r="AV35" s="8">
        <v>0.20952967432755976</v>
      </c>
      <c r="AW35" s="8"/>
      <c r="AX35" s="8"/>
      <c r="AY35" s="8">
        <v>1.631218296465853</v>
      </c>
      <c r="AZ35" s="8">
        <v>5.8227793147933603E-2</v>
      </c>
      <c r="BA35" s="8">
        <v>0.44898218599084722</v>
      </c>
      <c r="BB35" s="8">
        <v>0.20952967432755976</v>
      </c>
      <c r="BC35" s="8">
        <v>0.17698671187187881</v>
      </c>
      <c r="BD35" s="8">
        <v>0.64454025232502932</v>
      </c>
      <c r="BE35" s="8">
        <v>0.89787588348869751</v>
      </c>
      <c r="BF35" s="8">
        <v>3.5929005880975154E-2</v>
      </c>
      <c r="BG35" s="8">
        <v>1.4750336650051299E-3</v>
      </c>
      <c r="BH35" s="8">
        <v>4.1047648371637795</v>
      </c>
      <c r="BI35" s="8"/>
      <c r="BJ35" s="8">
        <v>41.473099999999995</v>
      </c>
      <c r="BK35" s="8">
        <v>1.9688000000000001</v>
      </c>
      <c r="BL35" s="8">
        <v>9.6843000000000004</v>
      </c>
      <c r="BM35" s="8">
        <v>7.0797915939003921</v>
      </c>
      <c r="BN35" s="8">
        <v>5.3813584870563389</v>
      </c>
      <c r="BO35" s="8">
        <v>10.994800000000001</v>
      </c>
      <c r="BP35" s="8">
        <v>21.308299999999999</v>
      </c>
      <c r="BQ35" s="8">
        <v>0.47120000000000001</v>
      </c>
      <c r="BR35" s="8">
        <v>2.9399999999999999E-2</v>
      </c>
      <c r="BS35" s="8">
        <v>98.391050080956717</v>
      </c>
      <c r="BT35" s="8"/>
      <c r="BU35" s="8">
        <v>0.36878170353414697</v>
      </c>
      <c r="BV35" s="8">
        <v>8.0200482456700251E-2</v>
      </c>
      <c r="BW35" s="8">
        <v>0.7845637214782184</v>
      </c>
      <c r="BX35" s="8">
        <v>0.62512594191471638</v>
      </c>
      <c r="BY35" s="8">
        <v>0.54209777853879793</v>
      </c>
      <c r="BZ35" s="8">
        <v>0.65392862266973562</v>
      </c>
      <c r="CA35" s="8"/>
      <c r="CB35" s="8">
        <v>3.7404039545980282E-2</v>
      </c>
      <c r="CC35" s="8">
        <v>0</v>
      </c>
      <c r="CD35" s="8">
        <v>5.8227793147933603E-2</v>
      </c>
      <c r="CE35" s="8">
        <v>0</v>
      </c>
      <c r="CF35" s="8">
        <v>0.17212563478157947</v>
      </c>
      <c r="CG35" s="8">
        <v>8.0200482456700251E-2</v>
      </c>
      <c r="CH35" s="8">
        <v>0</v>
      </c>
      <c r="CI35" s="8">
        <v>0.32227012616251466</v>
      </c>
      <c r="CJ35" s="8">
        <v>8.8493355935939405E-2</v>
      </c>
      <c r="CK35" s="8">
        <v>0</v>
      </c>
      <c r="CL35" s="8">
        <v>0.29366098655124206</v>
      </c>
      <c r="CM35" s="8">
        <v>1.0523824185818897</v>
      </c>
      <c r="CN35" s="8">
        <v>8.4894925555812864E-2</v>
      </c>
      <c r="CO35" s="8">
        <v>5.0909589764389238E-2</v>
      </c>
      <c r="CP35" s="8">
        <v>0.1358045153202021</v>
      </c>
      <c r="CQ35" s="8">
        <v>0.47475040121340351</v>
      </c>
      <c r="CR35" s="8">
        <v>0.28469720667066023</v>
      </c>
      <c r="CS35" s="8">
        <v>0.75944760788406374</v>
      </c>
      <c r="CT35" s="8">
        <v>0.13842827560463386</v>
      </c>
      <c r="CU35" s="8"/>
      <c r="CV35" s="8"/>
      <c r="CW35" s="8">
        <f t="shared" si="0"/>
        <v>4.4271476575725097E-2</v>
      </c>
      <c r="CX35" s="8">
        <f t="shared" si="1"/>
        <v>1.7964502940487577E-2</v>
      </c>
      <c r="CY35" s="8">
        <f t="shared" si="2"/>
        <v>0.83563990397248489</v>
      </c>
      <c r="CZ35" s="8">
        <f t="shared" si="3"/>
        <v>9.7708367275991526E-2</v>
      </c>
    </row>
    <row r="36" spans="1:104" s="7" customFormat="1" x14ac:dyDescent="0.25">
      <c r="A36" s="7" t="s">
        <v>20</v>
      </c>
      <c r="B36" s="7" t="s">
        <v>92</v>
      </c>
      <c r="C36" s="7" t="s">
        <v>53</v>
      </c>
      <c r="D36" s="55" t="s">
        <v>94</v>
      </c>
      <c r="E36" s="8">
        <v>42.431899999999999</v>
      </c>
      <c r="F36" s="8">
        <v>1.637</v>
      </c>
      <c r="G36" s="8">
        <v>9.4608000000000008</v>
      </c>
      <c r="H36" s="8">
        <v>10.978899999999999</v>
      </c>
      <c r="I36" s="8">
        <v>12.0343</v>
      </c>
      <c r="J36" s="8">
        <v>21.1738</v>
      </c>
      <c r="K36" s="8">
        <v>0.4017</v>
      </c>
      <c r="L36" s="8">
        <v>-3.0999999999999999E-3</v>
      </c>
      <c r="M36" s="8">
        <v>98.115300000000005</v>
      </c>
      <c r="N36" s="8"/>
      <c r="O36" s="8">
        <v>0.70625665778961388</v>
      </c>
      <c r="P36" s="8">
        <v>2.0488110137672089E-2</v>
      </c>
      <c r="Q36" s="8">
        <v>9.2807533843437331E-2</v>
      </c>
      <c r="R36" s="8">
        <v>0.15280306193458595</v>
      </c>
      <c r="S36" s="8">
        <v>0.29854378566112627</v>
      </c>
      <c r="T36" s="8">
        <v>0.37756419400855923</v>
      </c>
      <c r="U36" s="8">
        <v>6.480913813687845E-3</v>
      </c>
      <c r="V36" s="8">
        <v>-3.2908704883227177E-5</v>
      </c>
      <c r="W36" s="8">
        <v>1.6549113484837994</v>
      </c>
      <c r="X36" s="8"/>
      <c r="Y36" s="8">
        <v>2.8250266311584555</v>
      </c>
      <c r="Z36" s="8">
        <v>8.1952440550688357E-2</v>
      </c>
      <c r="AA36" s="8">
        <v>0.55684520306062402</v>
      </c>
      <c r="AB36" s="8">
        <v>0.30560612386917191</v>
      </c>
      <c r="AC36" s="8">
        <v>0.59708757132225254</v>
      </c>
      <c r="AD36" s="8">
        <v>0.75512838801711846</v>
      </c>
      <c r="AE36" s="8">
        <v>1.296182762737569E-2</v>
      </c>
      <c r="AF36" s="8">
        <v>-6.5817409766454353E-5</v>
      </c>
      <c r="AG36" s="8">
        <v>5.1345423681959188</v>
      </c>
      <c r="AH36" s="8">
        <v>2.3371118864126426</v>
      </c>
      <c r="AI36" s="8"/>
      <c r="AJ36" s="8">
        <v>1.6506008297781727</v>
      </c>
      <c r="AK36" s="8">
        <v>4.7883005732884801E-2</v>
      </c>
      <c r="AL36" s="8">
        <v>0.43380318098828197</v>
      </c>
      <c r="AM36" s="8">
        <v>0.35711785232756804</v>
      </c>
      <c r="AN36" s="8">
        <v>0.69773023008324642</v>
      </c>
      <c r="AO36" s="8">
        <v>0.88240976570121277</v>
      </c>
      <c r="AP36" s="8">
        <v>3.0293241417571507E-2</v>
      </c>
      <c r="AQ36" s="8">
        <v>-1.5382265069807202E-4</v>
      </c>
      <c r="AR36" s="8">
        <v>4.0996842833782408</v>
      </c>
      <c r="AS36" s="8"/>
      <c r="AT36" s="8">
        <v>0.34939917022182732</v>
      </c>
      <c r="AU36" s="8">
        <v>8.4404010766454651E-2</v>
      </c>
      <c r="AV36" s="8">
        <v>0.19936856675647649</v>
      </c>
      <c r="AW36" s="8"/>
      <c r="AX36" s="8"/>
      <c r="AY36" s="8">
        <v>1.6506008297781727</v>
      </c>
      <c r="AZ36" s="8">
        <v>4.7883005732884801E-2</v>
      </c>
      <c r="BA36" s="8">
        <v>0.43380318098828197</v>
      </c>
      <c r="BB36" s="8">
        <v>0.19936856675647649</v>
      </c>
      <c r="BC36" s="8">
        <v>0.15774928557109155</v>
      </c>
      <c r="BD36" s="8">
        <v>0.69773023008324642</v>
      </c>
      <c r="BE36" s="8">
        <v>0.88240976570121277</v>
      </c>
      <c r="BF36" s="8">
        <v>3.0293241417571507E-2</v>
      </c>
      <c r="BG36" s="8">
        <v>-1.5382265069807202E-4</v>
      </c>
      <c r="BH36" s="8">
        <v>4.0996842833782408</v>
      </c>
      <c r="BI36" s="8"/>
      <c r="BJ36" s="8">
        <v>42.431899999999999</v>
      </c>
      <c r="BK36" s="8">
        <v>1.637</v>
      </c>
      <c r="BL36" s="8">
        <v>9.4608000000000008</v>
      </c>
      <c r="BM36" s="8">
        <v>6.8112626483572756</v>
      </c>
      <c r="BN36" s="8">
        <v>4.8496977120254723</v>
      </c>
      <c r="BO36" s="8">
        <v>12.0343</v>
      </c>
      <c r="BP36" s="8">
        <v>21.1738</v>
      </c>
      <c r="BQ36" s="8">
        <v>0.40170000000000006</v>
      </c>
      <c r="BR36" s="8">
        <v>-3.1000000000000003E-3</v>
      </c>
      <c r="BS36" s="8">
        <v>98.797360360382754</v>
      </c>
      <c r="BT36" s="8"/>
      <c r="BU36" s="8">
        <v>0.34939917022182732</v>
      </c>
      <c r="BV36" s="8">
        <v>8.4404010766454651E-2</v>
      </c>
      <c r="BW36" s="8">
        <v>0.81560132921425654</v>
      </c>
      <c r="BX36" s="8">
        <v>0.66145091574571668</v>
      </c>
      <c r="BY36" s="8">
        <v>0.55827107342033611</v>
      </c>
      <c r="BZ36" s="8">
        <v>0.68970421692186257</v>
      </c>
      <c r="CA36" s="8"/>
      <c r="CB36" s="8">
        <v>3.0139418766873434E-2</v>
      </c>
      <c r="CC36" s="8">
        <v>0</v>
      </c>
      <c r="CD36" s="8">
        <v>4.7883005732884801E-2</v>
      </c>
      <c r="CE36" s="8">
        <v>0</v>
      </c>
      <c r="CF36" s="8">
        <v>0.16922914798960306</v>
      </c>
      <c r="CG36" s="8">
        <v>8.4404010766454651E-2</v>
      </c>
      <c r="CH36" s="8">
        <v>0</v>
      </c>
      <c r="CI36" s="8">
        <v>0.34886511504162321</v>
      </c>
      <c r="CJ36" s="8">
        <v>7.8874642785545776E-2</v>
      </c>
      <c r="CK36" s="8">
        <v>0</v>
      </c>
      <c r="CL36" s="8">
        <v>0.29044680060613515</v>
      </c>
      <c r="CM36" s="8">
        <v>1.0498421416891202</v>
      </c>
      <c r="CN36" s="8">
        <v>0.10078042535098639</v>
      </c>
      <c r="CO36" s="8">
        <v>5.1582241253484179E-2</v>
      </c>
      <c r="CP36" s="8">
        <v>0.15236266660447056</v>
      </c>
      <c r="CQ36" s="8">
        <v>0.49616937938127365</v>
      </c>
      <c r="CR36" s="8">
        <v>0.25395336982059963</v>
      </c>
      <c r="CS36" s="8">
        <v>0.75012274920187327</v>
      </c>
      <c r="CT36" s="8">
        <v>0.13228701649933944</v>
      </c>
      <c r="CU36" s="8"/>
      <c r="CV36" s="8"/>
      <c r="CW36" s="8">
        <f t="shared" si="0"/>
        <v>5.4110769348883148E-2</v>
      </c>
      <c r="CX36" s="8">
        <f t="shared" si="1"/>
        <v>1.5146620708785752E-2</v>
      </c>
      <c r="CY36" s="8">
        <f t="shared" si="2"/>
        <v>0.81315237564354392</v>
      </c>
      <c r="CZ36" s="8">
        <f t="shared" si="3"/>
        <v>0.12084785338363524</v>
      </c>
    </row>
    <row r="37" spans="1:104" s="7" customFormat="1" x14ac:dyDescent="0.25">
      <c r="D37" s="55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</row>
    <row r="38" spans="1:104" s="7" customFormat="1" x14ac:dyDescent="0.25">
      <c r="A38" s="7" t="s">
        <v>20</v>
      </c>
      <c r="B38" s="7" t="s">
        <v>91</v>
      </c>
      <c r="C38" s="7" t="s">
        <v>86</v>
      </c>
      <c r="D38" s="55" t="s">
        <v>94</v>
      </c>
      <c r="E38" s="8">
        <v>42.279299999999999</v>
      </c>
      <c r="F38" s="8">
        <v>1.8038000000000001</v>
      </c>
      <c r="G38" s="8">
        <v>9.8513999999999999</v>
      </c>
      <c r="H38" s="8">
        <v>10.603199999999999</v>
      </c>
      <c r="I38" s="8">
        <v>11.594900000000001</v>
      </c>
      <c r="J38" s="8">
        <v>21.171099999999999</v>
      </c>
      <c r="K38" s="8">
        <v>0.47670000000000001</v>
      </c>
      <c r="L38" s="8">
        <v>9.9000000000000008E-3</v>
      </c>
      <c r="M38" s="8">
        <v>97.790299999999988</v>
      </c>
      <c r="N38" s="8"/>
      <c r="O38" s="8">
        <v>0.70371671105193079</v>
      </c>
      <c r="P38" s="8">
        <v>2.257571964956195E-2</v>
      </c>
      <c r="Q38" s="8">
        <v>9.6639199529134787E-2</v>
      </c>
      <c r="R38" s="8">
        <v>0.14757411273486432</v>
      </c>
      <c r="S38" s="8">
        <v>0.28764326469858598</v>
      </c>
      <c r="T38" s="8">
        <v>0.37751604850213982</v>
      </c>
      <c r="U38" s="8">
        <v>7.6909425317027531E-3</v>
      </c>
      <c r="V38" s="8">
        <v>1.0509554140127389E-4</v>
      </c>
      <c r="W38" s="8">
        <v>1.6434610942393215</v>
      </c>
      <c r="X38" s="8"/>
      <c r="Y38" s="8">
        <v>2.8148668442077232</v>
      </c>
      <c r="Z38" s="8">
        <v>9.0302878598247802E-2</v>
      </c>
      <c r="AA38" s="8">
        <v>0.57983519717480869</v>
      </c>
      <c r="AB38" s="8">
        <v>0.29514822546972863</v>
      </c>
      <c r="AC38" s="8">
        <v>0.57528652939717195</v>
      </c>
      <c r="AD38" s="8">
        <v>0.75503209700427965</v>
      </c>
      <c r="AE38" s="8">
        <v>1.5381885063405506E-2</v>
      </c>
      <c r="AF38" s="8">
        <v>2.1019108280254778E-4</v>
      </c>
      <c r="AG38" s="8">
        <v>5.1260638479981671</v>
      </c>
      <c r="AH38" s="8">
        <v>2.34097747430248</v>
      </c>
      <c r="AI38" s="8"/>
      <c r="AJ38" s="8">
        <v>1.6473849688627971</v>
      </c>
      <c r="AK38" s="8">
        <v>5.2849251165792407E-2</v>
      </c>
      <c r="AL38" s="8">
        <v>0.45246037846465476</v>
      </c>
      <c r="AM38" s="8">
        <v>0.3454676737024921</v>
      </c>
      <c r="AN38" s="8">
        <v>0.67336640329421549</v>
      </c>
      <c r="AO38" s="8">
        <v>0.88375656573119188</v>
      </c>
      <c r="AP38" s="8">
        <v>3.6008646445742067E-2</v>
      </c>
      <c r="AQ38" s="8">
        <v>4.9205259014001171E-4</v>
      </c>
      <c r="AR38" s="8">
        <v>4.0917859402570258</v>
      </c>
      <c r="AS38" s="8"/>
      <c r="AT38" s="8">
        <v>0.35261503113720294</v>
      </c>
      <c r="AU38" s="8">
        <v>9.9845347327451817E-2</v>
      </c>
      <c r="AV38" s="8">
        <v>0.18357188051404841</v>
      </c>
      <c r="AW38" s="8"/>
      <c r="AX38" s="8"/>
      <c r="AY38" s="8">
        <v>1.6473849688627971</v>
      </c>
      <c r="AZ38" s="8">
        <v>5.2849251165792407E-2</v>
      </c>
      <c r="BA38" s="8">
        <v>0.45246037846465476</v>
      </c>
      <c r="BB38" s="8">
        <v>0.18357188051404841</v>
      </c>
      <c r="BC38" s="8">
        <v>0.16189579318844369</v>
      </c>
      <c r="BD38" s="8">
        <v>0.67336640329421549</v>
      </c>
      <c r="BE38" s="8">
        <v>0.88375656573119188</v>
      </c>
      <c r="BF38" s="8">
        <v>3.6008646445742067E-2</v>
      </c>
      <c r="BG38" s="8">
        <v>4.9205259014001171E-4</v>
      </c>
      <c r="BH38" s="8">
        <v>4.0917859402570258</v>
      </c>
      <c r="BI38" s="8"/>
      <c r="BJ38" s="8">
        <v>42.279299999999999</v>
      </c>
      <c r="BK38" s="8">
        <v>1.8038000000000001</v>
      </c>
      <c r="BL38" s="8">
        <v>9.8513999999999999</v>
      </c>
      <c r="BM38" s="8">
        <v>6.2612258112187869</v>
      </c>
      <c r="BN38" s="8">
        <v>4.9689554334800352</v>
      </c>
      <c r="BO38" s="8">
        <v>11.594900000000001</v>
      </c>
      <c r="BP38" s="8">
        <v>21.171100000000003</v>
      </c>
      <c r="BQ38" s="8">
        <v>0.47670000000000012</v>
      </c>
      <c r="BR38" s="8">
        <v>9.9000000000000008E-3</v>
      </c>
      <c r="BS38" s="8">
        <v>98.417281244698827</v>
      </c>
      <c r="BT38" s="8"/>
      <c r="BU38" s="8">
        <v>0.35261503113720294</v>
      </c>
      <c r="BV38" s="8">
        <v>9.9845347327451817E-2</v>
      </c>
      <c r="BW38" s="8">
        <v>0.80617368549636637</v>
      </c>
      <c r="BX38" s="8">
        <v>0.66091861128079599</v>
      </c>
      <c r="BY38" s="8">
        <v>0.53137209205899771</v>
      </c>
      <c r="BZ38" s="8">
        <v>0.68777763949131021</v>
      </c>
      <c r="CA38" s="8"/>
      <c r="CB38" s="8">
        <v>3.650069903588208E-2</v>
      </c>
      <c r="CC38" s="8">
        <v>0</v>
      </c>
      <c r="CD38" s="8">
        <v>5.2849251165792407E-2</v>
      </c>
      <c r="CE38" s="8">
        <v>0</v>
      </c>
      <c r="CF38" s="8">
        <v>0.14707118147816634</v>
      </c>
      <c r="CG38" s="8">
        <v>9.9845347327451817E-2</v>
      </c>
      <c r="CH38" s="8">
        <v>0</v>
      </c>
      <c r="CI38" s="8">
        <v>0.33668320164710774</v>
      </c>
      <c r="CJ38" s="8">
        <v>8.0947896594221844E-2</v>
      </c>
      <c r="CK38" s="8">
        <v>0</v>
      </c>
      <c r="CL38" s="8">
        <v>0.29199539287989063</v>
      </c>
      <c r="CM38" s="8">
        <v>1.0458929701285129</v>
      </c>
      <c r="CN38" s="8">
        <v>9.509697157355225E-2</v>
      </c>
      <c r="CO38" s="8">
        <v>4.8789083305827805E-2</v>
      </c>
      <c r="CP38" s="8">
        <v>0.14388605487938005</v>
      </c>
      <c r="CQ38" s="8">
        <v>0.48317246014711102</v>
      </c>
      <c r="CR38" s="8">
        <v>0.24788950709083657</v>
      </c>
      <c r="CS38" s="8">
        <v>0.73106196723794759</v>
      </c>
      <c r="CT38" s="8">
        <v>0.15269459849324424</v>
      </c>
      <c r="CU38" s="8"/>
      <c r="CV38" s="8"/>
      <c r="CW38" s="8">
        <f>IF(AU38&gt;BF38,AU38-BF38,0)</f>
        <v>6.3836700881709757E-2</v>
      </c>
      <c r="CX38" s="8">
        <f>IF(AU38&gt;CW38,(AU38-CW38)/2,0)</f>
        <v>1.800432322287103E-2</v>
      </c>
      <c r="CY38" s="8">
        <f>IF(BE38&gt;(CW38+CX38),BE38-(CW38+CX38),0)</f>
        <v>0.80191554162661105</v>
      </c>
      <c r="CZ38" s="8">
        <f>(AM38+AN38-CY38)/2</f>
        <v>0.10845926768504832</v>
      </c>
    </row>
    <row r="39" spans="1:104" s="7" customFormat="1" x14ac:dyDescent="0.25">
      <c r="A39" s="7" t="s">
        <v>20</v>
      </c>
      <c r="B39" s="7" t="s">
        <v>91</v>
      </c>
      <c r="C39" s="7" t="s">
        <v>81</v>
      </c>
      <c r="D39" s="55" t="s">
        <v>94</v>
      </c>
      <c r="E39" s="8">
        <v>41.418500000000002</v>
      </c>
      <c r="F39" s="8">
        <v>1.9165000000000001</v>
      </c>
      <c r="G39" s="8">
        <v>9.8465000000000007</v>
      </c>
      <c r="H39" s="8">
        <v>11.371499999999999</v>
      </c>
      <c r="I39" s="8">
        <v>11.0442</v>
      </c>
      <c r="J39" s="8">
        <v>21.478200000000001</v>
      </c>
      <c r="K39" s="8">
        <v>0.432</v>
      </c>
      <c r="L39" s="8">
        <v>2.3999999999999998E-3</v>
      </c>
      <c r="M39" s="8">
        <v>97.509799999999998</v>
      </c>
      <c r="N39" s="8"/>
      <c r="O39" s="8">
        <v>0.68938914780292948</v>
      </c>
      <c r="P39" s="8">
        <v>2.3986232790988736E-2</v>
      </c>
      <c r="Q39" s="8">
        <v>9.6591132038454E-2</v>
      </c>
      <c r="R39" s="8">
        <v>0.15826722338204594</v>
      </c>
      <c r="S39" s="8">
        <v>0.27398164227238897</v>
      </c>
      <c r="T39" s="8">
        <v>0.38299215406562059</v>
      </c>
      <c r="U39" s="8">
        <v>6.9697654157658672E-3</v>
      </c>
      <c r="V39" s="8">
        <v>2.5477707006369424E-5</v>
      </c>
      <c r="W39" s="8">
        <v>1.6322027754751998</v>
      </c>
      <c r="X39" s="8"/>
      <c r="Y39" s="8">
        <v>2.7575565912117179</v>
      </c>
      <c r="Z39" s="8">
        <v>9.5944931163954944E-2</v>
      </c>
      <c r="AA39" s="8">
        <v>0.57954679223072403</v>
      </c>
      <c r="AB39" s="8">
        <v>0.31653444676409187</v>
      </c>
      <c r="AC39" s="8">
        <v>0.54796328454477794</v>
      </c>
      <c r="AD39" s="8">
        <v>0.76598430813124119</v>
      </c>
      <c r="AE39" s="8">
        <v>1.3939530831531734E-2</v>
      </c>
      <c r="AF39" s="8">
        <v>5.0955414012738849E-5</v>
      </c>
      <c r="AG39" s="8">
        <v>5.0775208402920518</v>
      </c>
      <c r="AH39" s="8">
        <v>2.3633580988531753</v>
      </c>
      <c r="AI39" s="8"/>
      <c r="AJ39" s="8">
        <v>1.629273425721542</v>
      </c>
      <c r="AK39" s="8">
        <v>5.6688057527560828E-2</v>
      </c>
      <c r="AL39" s="8">
        <v>0.45655886836095333</v>
      </c>
      <c r="AM39" s="8">
        <v>0.3740421241629629</v>
      </c>
      <c r="AN39" s="8">
        <v>0.6475167332015439</v>
      </c>
      <c r="AO39" s="8">
        <v>0.90514760910820746</v>
      </c>
      <c r="AP39" s="8">
        <v>3.2944103084914064E-2</v>
      </c>
      <c r="AQ39" s="8">
        <v>1.2042589038742293E-4</v>
      </c>
      <c r="AR39" s="8">
        <v>4.1022913470580722</v>
      </c>
      <c r="AS39" s="8"/>
      <c r="AT39" s="8">
        <v>0.37072657427845801</v>
      </c>
      <c r="AU39" s="8">
        <v>8.583229408249532E-2</v>
      </c>
      <c r="AV39" s="8">
        <v>0.20458269411614252</v>
      </c>
      <c r="AW39" s="8"/>
      <c r="AX39" s="8"/>
      <c r="AY39" s="8">
        <v>1.629273425721542</v>
      </c>
      <c r="AZ39" s="8">
        <v>5.6688057527560828E-2</v>
      </c>
      <c r="BA39" s="8">
        <v>0.45655886836095333</v>
      </c>
      <c r="BB39" s="8">
        <v>0.20458269411614252</v>
      </c>
      <c r="BC39" s="8">
        <v>0.16945943004682038</v>
      </c>
      <c r="BD39" s="8">
        <v>0.6475167332015439</v>
      </c>
      <c r="BE39" s="8">
        <v>0.90514760910820746</v>
      </c>
      <c r="BF39" s="8">
        <v>3.2944103084914064E-2</v>
      </c>
      <c r="BG39" s="8">
        <v>1.2042589038742293E-4</v>
      </c>
      <c r="BH39" s="8">
        <v>4.1022913470580722</v>
      </c>
      <c r="BI39" s="8"/>
      <c r="BJ39" s="8">
        <v>41.418500000000002</v>
      </c>
      <c r="BK39" s="8">
        <v>1.9165000000000001</v>
      </c>
      <c r="BL39" s="8">
        <v>9.8465000000000007</v>
      </c>
      <c r="BM39" s="8">
        <v>6.9117784185888116</v>
      </c>
      <c r="BN39" s="8">
        <v>5.1518473035348764</v>
      </c>
      <c r="BO39" s="8">
        <v>11.044199999999998</v>
      </c>
      <c r="BP39" s="8">
        <v>21.478200000000001</v>
      </c>
      <c r="BQ39" s="8">
        <v>0.432</v>
      </c>
      <c r="BR39" s="8">
        <v>2.3999999999999998E-3</v>
      </c>
      <c r="BS39" s="8">
        <v>98.20192572212369</v>
      </c>
      <c r="BT39" s="8"/>
      <c r="BU39" s="8">
        <v>0.37072657427845801</v>
      </c>
      <c r="BV39" s="8">
        <v>8.583229408249532E-2</v>
      </c>
      <c r="BW39" s="8">
        <v>0.79257726520069349</v>
      </c>
      <c r="BX39" s="8">
        <v>0.63385161660881251</v>
      </c>
      <c r="BY39" s="8">
        <v>0.54695094723344528</v>
      </c>
      <c r="BZ39" s="8">
        <v>0.66261266972456967</v>
      </c>
      <c r="CA39" s="8"/>
      <c r="CB39" s="8">
        <v>3.3064528975301488E-2</v>
      </c>
      <c r="CC39" s="8">
        <v>0</v>
      </c>
      <c r="CD39" s="8">
        <v>5.6688057527560828E-2</v>
      </c>
      <c r="CE39" s="8">
        <v>0</v>
      </c>
      <c r="CF39" s="8">
        <v>0.17151816514084103</v>
      </c>
      <c r="CG39" s="8">
        <v>8.583229408249532E-2</v>
      </c>
      <c r="CH39" s="8">
        <v>0</v>
      </c>
      <c r="CI39" s="8">
        <v>0.32375836660077195</v>
      </c>
      <c r="CJ39" s="8">
        <v>8.4729715023410188E-2</v>
      </c>
      <c r="CK39" s="8">
        <v>0</v>
      </c>
      <c r="CL39" s="8">
        <v>0.29555454617865518</v>
      </c>
      <c r="CM39" s="8">
        <v>1.0511456735290361</v>
      </c>
      <c r="CN39" s="8">
        <v>8.2062106583197736E-2</v>
      </c>
      <c r="CO39" s="8">
        <v>4.7403693349979903E-2</v>
      </c>
      <c r="CP39" s="8">
        <v>0.12946579993317764</v>
      </c>
      <c r="CQ39" s="8">
        <v>0.48339252003514838</v>
      </c>
      <c r="CR39" s="8">
        <v>0.27923473746300304</v>
      </c>
      <c r="CS39" s="8">
        <v>0.76262725749815141</v>
      </c>
      <c r="CT39" s="8">
        <v>0.14252035161005616</v>
      </c>
      <c r="CU39" s="8"/>
      <c r="CV39" s="8"/>
      <c r="CW39" s="8">
        <f>IF(AU39&gt;BF39,AU39-BF39,0)</f>
        <v>5.2888190997581255E-2</v>
      </c>
      <c r="CX39" s="8">
        <f>IF(AU39&gt;CW39,(AU39-CW39)/2,0)</f>
        <v>1.6472051542457032E-2</v>
      </c>
      <c r="CY39" s="8">
        <f>IF(BE39&gt;(CW39+CX39),BE39-(CW39+CX39),0)</f>
        <v>0.83578736656816921</v>
      </c>
      <c r="CZ39" s="8">
        <f>(AM39+AN39-CY39)/2</f>
        <v>9.288574539816874E-2</v>
      </c>
    </row>
    <row r="40" spans="1:104" s="7" customFormat="1" x14ac:dyDescent="0.25">
      <c r="A40" s="7" t="s">
        <v>20</v>
      </c>
      <c r="B40" s="7" t="s">
        <v>91</v>
      </c>
      <c r="C40" s="7" t="s">
        <v>77</v>
      </c>
      <c r="D40" s="55" t="s">
        <v>94</v>
      </c>
      <c r="E40" s="8">
        <v>40.941200000000002</v>
      </c>
      <c r="F40" s="8">
        <v>2.0463</v>
      </c>
      <c r="G40" s="8">
        <v>10.082700000000001</v>
      </c>
      <c r="H40" s="8">
        <v>12.082100000000001</v>
      </c>
      <c r="I40" s="8">
        <v>10.9687</v>
      </c>
      <c r="J40" s="8">
        <v>21.049299999999999</v>
      </c>
      <c r="K40" s="8">
        <v>0.44940000000000002</v>
      </c>
      <c r="L40" s="8">
        <v>3.3E-3</v>
      </c>
      <c r="M40" s="8">
        <v>97.623000000000005</v>
      </c>
      <c r="N40" s="8"/>
      <c r="O40" s="8">
        <v>0.68144474034620506</v>
      </c>
      <c r="P40" s="8">
        <v>2.5610763454317894E-2</v>
      </c>
      <c r="Q40" s="8">
        <v>9.8908181283107716E-2</v>
      </c>
      <c r="R40" s="8">
        <v>0.16815727209464162</v>
      </c>
      <c r="S40" s="8">
        <v>0.27210865790126521</v>
      </c>
      <c r="T40" s="8">
        <v>0.37534415121255349</v>
      </c>
      <c r="U40" s="8">
        <v>7.2504920783453266E-3</v>
      </c>
      <c r="V40" s="8">
        <v>3.5031847133757962E-5</v>
      </c>
      <c r="W40" s="8">
        <v>1.6288592902175703</v>
      </c>
      <c r="X40" s="8"/>
      <c r="Y40" s="8">
        <v>2.7257789613848202</v>
      </c>
      <c r="Z40" s="8">
        <v>0.10244305381727158</v>
      </c>
      <c r="AA40" s="8">
        <v>0.59344908769864624</v>
      </c>
      <c r="AB40" s="8">
        <v>0.33631454418928325</v>
      </c>
      <c r="AC40" s="8">
        <v>0.54421731580253041</v>
      </c>
      <c r="AD40" s="8">
        <v>0.75068830242510698</v>
      </c>
      <c r="AE40" s="8">
        <v>1.4500984156690653E-2</v>
      </c>
      <c r="AF40" s="8">
        <v>7.0063694267515924E-5</v>
      </c>
      <c r="AG40" s="8">
        <v>5.0674623131686163</v>
      </c>
      <c r="AH40" s="8">
        <v>2.3680491848584784</v>
      </c>
      <c r="AI40" s="8"/>
      <c r="AJ40" s="8">
        <v>1.6136946619029284</v>
      </c>
      <c r="AK40" s="8">
        <v>6.0647547521600793E-2</v>
      </c>
      <c r="AL40" s="8">
        <v>0.46843887612659568</v>
      </c>
      <c r="AM40" s="8">
        <v>0.39820469111174145</v>
      </c>
      <c r="AN40" s="8">
        <v>0.64436668553602561</v>
      </c>
      <c r="AO40" s="8">
        <v>0.88883341132028471</v>
      </c>
      <c r="AP40" s="8">
        <v>3.4339043711897013E-2</v>
      </c>
      <c r="AQ40" s="8">
        <v>1.6591427409836472E-4</v>
      </c>
      <c r="AR40" s="8">
        <v>4.1086908315051724</v>
      </c>
      <c r="AS40" s="8"/>
      <c r="AT40" s="8">
        <v>0.38630533809707157</v>
      </c>
      <c r="AU40" s="8">
        <v>8.2133538029524111E-2</v>
      </c>
      <c r="AV40" s="8">
        <v>0.21738166301034123</v>
      </c>
      <c r="AW40" s="8"/>
      <c r="AX40" s="8"/>
      <c r="AY40" s="8">
        <v>1.6136946619029284</v>
      </c>
      <c r="AZ40" s="8">
        <v>6.0647547521600793E-2</v>
      </c>
      <c r="BA40" s="8">
        <v>0.46843887612659568</v>
      </c>
      <c r="BB40" s="8">
        <v>0.21738166301034123</v>
      </c>
      <c r="BC40" s="8">
        <v>0.18082302810140022</v>
      </c>
      <c r="BD40" s="8">
        <v>0.64436668553602561</v>
      </c>
      <c r="BE40" s="8">
        <v>0.88883341132028471</v>
      </c>
      <c r="BF40" s="8">
        <v>3.4339043711897013E-2</v>
      </c>
      <c r="BG40" s="8">
        <v>1.6591427409836472E-4</v>
      </c>
      <c r="BH40" s="8">
        <v>4.1086908315051724</v>
      </c>
      <c r="BI40" s="8"/>
      <c r="BJ40" s="8">
        <v>40.941200000000002</v>
      </c>
      <c r="BK40" s="8">
        <v>2.0463</v>
      </c>
      <c r="BL40" s="8">
        <v>10.082700000000001</v>
      </c>
      <c r="BM40" s="8">
        <v>7.3296398085285137</v>
      </c>
      <c r="BN40" s="8">
        <v>5.4864293580380403</v>
      </c>
      <c r="BO40" s="8">
        <v>10.9687</v>
      </c>
      <c r="BP40" s="8">
        <v>21.049299999999999</v>
      </c>
      <c r="BQ40" s="8">
        <v>0.44940000000000008</v>
      </c>
      <c r="BR40" s="8">
        <v>3.3E-3</v>
      </c>
      <c r="BS40" s="8">
        <v>98.356969166566557</v>
      </c>
      <c r="BT40" s="8"/>
      <c r="BU40" s="8">
        <v>0.38630533809707157</v>
      </c>
      <c r="BV40" s="8">
        <v>8.2133538029524111E-2</v>
      </c>
      <c r="BW40" s="8">
        <v>0.7808709620187404</v>
      </c>
      <c r="BX40" s="8">
        <v>0.61805522381392308</v>
      </c>
      <c r="BY40" s="8">
        <v>0.54590432474172201</v>
      </c>
      <c r="BZ40" s="8">
        <v>0.64730803839044326</v>
      </c>
      <c r="CA40" s="8"/>
      <c r="CB40" s="8">
        <v>3.4504957985995378E-2</v>
      </c>
      <c r="CC40" s="8">
        <v>0</v>
      </c>
      <c r="CD40" s="8">
        <v>6.0647547521600793E-2</v>
      </c>
      <c r="CE40" s="8">
        <v>0</v>
      </c>
      <c r="CF40" s="8">
        <v>0.18287670502434586</v>
      </c>
      <c r="CG40" s="8">
        <v>8.2133538029524111E-2</v>
      </c>
      <c r="CH40" s="8">
        <v>0</v>
      </c>
      <c r="CI40" s="8">
        <v>0.3221833427680128</v>
      </c>
      <c r="CJ40" s="8">
        <v>9.0411514050700109E-2</v>
      </c>
      <c r="CK40" s="8">
        <v>0</v>
      </c>
      <c r="CL40" s="8">
        <v>0.28158781037240699</v>
      </c>
      <c r="CM40" s="8">
        <v>1.0543454157525862</v>
      </c>
      <c r="CN40" s="8">
        <v>9.1632574177934842E-2</v>
      </c>
      <c r="CO40" s="8">
        <v>5.662695126136881E-2</v>
      </c>
      <c r="CP40" s="8">
        <v>0.14825952543930365</v>
      </c>
      <c r="CQ40" s="8">
        <v>0.4611015371801559</v>
      </c>
      <c r="CR40" s="8">
        <v>0.28495078858900391</v>
      </c>
      <c r="CS40" s="8">
        <v>0.74605232576915981</v>
      </c>
      <c r="CT40" s="8">
        <v>0.1427810855511249</v>
      </c>
      <c r="CU40" s="8"/>
      <c r="CV40" s="8"/>
      <c r="CW40" s="8">
        <f>IF(AU40&gt;BF40,AU40-BF40,0)</f>
        <v>4.7794494317627098E-2</v>
      </c>
      <c r="CX40" s="8">
        <f>IF(AU40&gt;CW40,(AU40-CW40)/2,0)</f>
        <v>1.7169521855948507E-2</v>
      </c>
      <c r="CY40" s="8">
        <f>IF(BE40&gt;(CW40+CX40),BE40-(CW40+CX40),0)</f>
        <v>0.82386939514670909</v>
      </c>
      <c r="CZ40" s="8">
        <f>(AM40+AN40-CY40)/2</f>
        <v>0.10935099075052901</v>
      </c>
    </row>
    <row r="41" spans="1:104" s="7" customFormat="1" x14ac:dyDescent="0.25">
      <c r="A41" s="7" t="s">
        <v>20</v>
      </c>
      <c r="B41" s="7" t="s">
        <v>91</v>
      </c>
      <c r="C41" s="7" t="s">
        <v>75</v>
      </c>
      <c r="D41" s="55" t="s">
        <v>94</v>
      </c>
      <c r="E41" s="8">
        <v>41.549900000000001</v>
      </c>
      <c r="F41" s="8">
        <v>2.0487000000000002</v>
      </c>
      <c r="G41" s="8">
        <v>9.7573000000000008</v>
      </c>
      <c r="H41" s="8">
        <v>11.603300000000001</v>
      </c>
      <c r="I41" s="8">
        <v>11.104699999999999</v>
      </c>
      <c r="J41" s="8">
        <v>21.456499999999998</v>
      </c>
      <c r="K41" s="8">
        <v>0.46</v>
      </c>
      <c r="L41" s="8">
        <v>2.8E-3</v>
      </c>
      <c r="M41" s="8">
        <v>97.983199999999982</v>
      </c>
      <c r="N41" s="8"/>
      <c r="O41" s="8">
        <v>0.69157623169107862</v>
      </c>
      <c r="P41" s="8">
        <v>2.5640801001251566E-2</v>
      </c>
      <c r="Q41" s="8">
        <v>9.5716107514224061E-2</v>
      </c>
      <c r="R41" s="8">
        <v>0.16149338900487129</v>
      </c>
      <c r="S41" s="8">
        <v>0.27548251054328948</v>
      </c>
      <c r="T41" s="8">
        <v>0.38260520684736088</v>
      </c>
      <c r="U41" s="8">
        <v>7.4215094704914338E-3</v>
      </c>
      <c r="V41" s="8">
        <v>2.9723991507430995E-5</v>
      </c>
      <c r="W41" s="8">
        <v>1.6399654800640748</v>
      </c>
      <c r="X41" s="8"/>
      <c r="Y41" s="8">
        <v>2.7663049267643145</v>
      </c>
      <c r="Z41" s="8">
        <v>0.10256320400500626</v>
      </c>
      <c r="AA41" s="8">
        <v>0.57429664508534439</v>
      </c>
      <c r="AB41" s="8">
        <v>0.32298677800974257</v>
      </c>
      <c r="AC41" s="8">
        <v>0.55096502108657897</v>
      </c>
      <c r="AD41" s="8">
        <v>0.76521041369472176</v>
      </c>
      <c r="AE41" s="8">
        <v>1.4843018940982868E-2</v>
      </c>
      <c r="AF41" s="8">
        <v>5.944798301486199E-5</v>
      </c>
      <c r="AG41" s="8">
        <v>5.097229455569706</v>
      </c>
      <c r="AH41" s="8">
        <v>2.3542200924244612</v>
      </c>
      <c r="AI41" s="8"/>
      <c r="AJ41" s="8">
        <v>1.6281226600903318</v>
      </c>
      <c r="AK41" s="8">
        <v>6.0364088903003675E-2</v>
      </c>
      <c r="AL41" s="8">
        <v>0.45067356695729244</v>
      </c>
      <c r="AM41" s="8">
        <v>0.38019098118898753</v>
      </c>
      <c r="AN41" s="8">
        <v>0.64854646143254557</v>
      </c>
      <c r="AO41" s="8">
        <v>0.90073686542627407</v>
      </c>
      <c r="AP41" s="8">
        <v>3.4943733423098713E-2</v>
      </c>
      <c r="AQ41" s="8">
        <v>1.3995363606769619E-4</v>
      </c>
      <c r="AR41" s="8">
        <v>4.1037183110576017</v>
      </c>
      <c r="AS41" s="8"/>
      <c r="AT41" s="8">
        <v>0.3718773399096682</v>
      </c>
      <c r="AU41" s="8">
        <v>7.8796227047624234E-2</v>
      </c>
      <c r="AV41" s="8">
        <v>0.20743662211520297</v>
      </c>
      <c r="AW41" s="8"/>
      <c r="AX41" s="8"/>
      <c r="AY41" s="8">
        <v>1.6281226600903318</v>
      </c>
      <c r="AZ41" s="8">
        <v>6.0364088903003675E-2</v>
      </c>
      <c r="BA41" s="8">
        <v>0.45067356695729244</v>
      </c>
      <c r="BB41" s="8">
        <v>0.20743662211520297</v>
      </c>
      <c r="BC41" s="8">
        <v>0.17275435907378456</v>
      </c>
      <c r="BD41" s="8">
        <v>0.64854646143254557</v>
      </c>
      <c r="BE41" s="8">
        <v>0.90073686542627407</v>
      </c>
      <c r="BF41" s="8">
        <v>3.4943733423098713E-2</v>
      </c>
      <c r="BG41" s="8">
        <v>1.3995363606769619E-4</v>
      </c>
      <c r="BH41" s="8">
        <v>4.1037183110576017</v>
      </c>
      <c r="BI41" s="8"/>
      <c r="BJ41" s="8">
        <v>41.549900000000008</v>
      </c>
      <c r="BK41" s="8">
        <v>2.0487000000000002</v>
      </c>
      <c r="BL41" s="8">
        <v>9.757299999999999</v>
      </c>
      <c r="BM41" s="8">
        <v>7.0354003282855277</v>
      </c>
      <c r="BN41" s="8">
        <v>5.2724045382981499</v>
      </c>
      <c r="BO41" s="8">
        <v>11.104700000000001</v>
      </c>
      <c r="BP41" s="8">
        <v>21.456499999999998</v>
      </c>
      <c r="BQ41" s="8">
        <v>0.46000000000000008</v>
      </c>
      <c r="BR41" s="8">
        <v>2.8E-3</v>
      </c>
      <c r="BS41" s="8">
        <v>98.687704866583687</v>
      </c>
      <c r="BT41" s="8"/>
      <c r="BU41" s="8">
        <v>0.3718773399096682</v>
      </c>
      <c r="BV41" s="8">
        <v>7.8796227047624234E-2</v>
      </c>
      <c r="BW41" s="8">
        <v>0.7896576324284178</v>
      </c>
      <c r="BX41" s="8">
        <v>0.63042952901554128</v>
      </c>
      <c r="BY41" s="8">
        <v>0.54561163304420723</v>
      </c>
      <c r="BZ41" s="8">
        <v>0.65924094526202937</v>
      </c>
      <c r="CA41" s="8"/>
      <c r="CB41" s="8">
        <v>3.508368705916641E-2</v>
      </c>
      <c r="CC41" s="8">
        <v>0</v>
      </c>
      <c r="CD41" s="8">
        <v>6.0364088903003675E-2</v>
      </c>
      <c r="CE41" s="8">
        <v>0</v>
      </c>
      <c r="CF41" s="8">
        <v>0.17235293505603655</v>
      </c>
      <c r="CG41" s="8">
        <v>7.8796227047624234E-2</v>
      </c>
      <c r="CH41" s="8">
        <v>0</v>
      </c>
      <c r="CI41" s="8">
        <v>0.32427323071627279</v>
      </c>
      <c r="CJ41" s="8">
        <v>8.6377179536892279E-2</v>
      </c>
      <c r="CK41" s="8">
        <v>0</v>
      </c>
      <c r="CL41" s="8">
        <v>0.29461180720980479</v>
      </c>
      <c r="CM41" s="8">
        <v>1.0518591555288008</v>
      </c>
      <c r="CN41" s="8">
        <v>8.4213058018666478E-2</v>
      </c>
      <c r="CO41" s="8">
        <v>4.9367388554277067E-2</v>
      </c>
      <c r="CP41" s="8">
        <v>0.13358044657294355</v>
      </c>
      <c r="CQ41" s="8">
        <v>0.48012034539521264</v>
      </c>
      <c r="CR41" s="8">
        <v>0.28145620408043348</v>
      </c>
      <c r="CS41" s="8">
        <v>0.76157654947564613</v>
      </c>
      <c r="CT41" s="8">
        <v>0.13916031595062792</v>
      </c>
      <c r="CU41" s="8"/>
      <c r="CV41" s="8"/>
      <c r="CW41" s="8">
        <f>IF(AU41&gt;BF41,AU41-BF41,0)</f>
        <v>4.3852493624525521E-2</v>
      </c>
      <c r="CX41" s="8">
        <f>IF(AU41&gt;CW41,(AU41-CW41)/2,0)</f>
        <v>1.7471866711549357E-2</v>
      </c>
      <c r="CY41" s="8">
        <f>IF(BE41&gt;(CW41+CX41),BE41-(CW41+CX41),0)</f>
        <v>0.83941250509019916</v>
      </c>
      <c r="CZ41" s="8">
        <f>(AM41+AN41-CY41)/2</f>
        <v>9.4662468765667029E-2</v>
      </c>
    </row>
    <row r="42" spans="1:104" s="7" customFormat="1" x14ac:dyDescent="0.25">
      <c r="A42" s="7" t="s">
        <v>20</v>
      </c>
      <c r="B42" s="7" t="s">
        <v>91</v>
      </c>
      <c r="C42" s="7" t="s">
        <v>28</v>
      </c>
      <c r="D42" s="55" t="s">
        <v>94</v>
      </c>
      <c r="E42" s="8">
        <v>42.162300000000002</v>
      </c>
      <c r="F42" s="8">
        <v>1.9587000000000001</v>
      </c>
      <c r="G42" s="8">
        <v>9.2879000000000005</v>
      </c>
      <c r="H42" s="8">
        <v>10.9666</v>
      </c>
      <c r="I42" s="8">
        <v>11.614699999999999</v>
      </c>
      <c r="J42" s="8">
        <v>21.6449</v>
      </c>
      <c r="K42" s="8">
        <v>0.45290000000000002</v>
      </c>
      <c r="L42" s="8">
        <v>-4.0000000000000002E-4</v>
      </c>
      <c r="M42" s="8">
        <v>98.087599999999995</v>
      </c>
      <c r="N42" s="8"/>
      <c r="O42" s="8">
        <v>0.70176930758988021</v>
      </c>
      <c r="P42" s="8">
        <v>2.4514392991239049E-2</v>
      </c>
      <c r="Q42" s="8">
        <v>9.1111438100843642E-2</v>
      </c>
      <c r="R42" s="8">
        <v>0.15263187195546277</v>
      </c>
      <c r="S42" s="8">
        <v>0.28813445795088066</v>
      </c>
      <c r="T42" s="8">
        <v>0.38596469329529243</v>
      </c>
      <c r="U42" s="8">
        <v>7.3069600851860218E-3</v>
      </c>
      <c r="V42" s="8">
        <v>-4.2462845010615716E-6</v>
      </c>
      <c r="W42" s="8">
        <v>1.6514288756842836</v>
      </c>
      <c r="X42" s="8"/>
      <c r="Y42" s="8">
        <v>2.8070772303595208</v>
      </c>
      <c r="Z42" s="8">
        <v>9.8057571964956194E-2</v>
      </c>
      <c r="AA42" s="8">
        <v>0.54666862860506182</v>
      </c>
      <c r="AB42" s="8">
        <v>0.30526374391092553</v>
      </c>
      <c r="AC42" s="8">
        <v>0.57626891590176132</v>
      </c>
      <c r="AD42" s="8">
        <v>0.77192938659058485</v>
      </c>
      <c r="AE42" s="8">
        <v>1.4613920170372044E-2</v>
      </c>
      <c r="AF42" s="8">
        <v>-8.4925690021231431E-6</v>
      </c>
      <c r="AG42" s="8">
        <v>5.1198709049341797</v>
      </c>
      <c r="AH42" s="8">
        <v>2.3438090965214036</v>
      </c>
      <c r="AI42" s="8"/>
      <c r="AJ42" s="8">
        <v>1.644813286788688</v>
      </c>
      <c r="AK42" s="8">
        <v>5.7457057288566621E-2</v>
      </c>
      <c r="AL42" s="8">
        <v>0.42709563483580826</v>
      </c>
      <c r="AM42" s="8">
        <v>0.35773996990830376</v>
      </c>
      <c r="AN42" s="8">
        <v>0.67533216356653791</v>
      </c>
      <c r="AO42" s="8">
        <v>0.90462755908159997</v>
      </c>
      <c r="AP42" s="8">
        <v>3.4252239031155617E-2</v>
      </c>
      <c r="AQ42" s="8">
        <v>-1.9904960480011922E-5</v>
      </c>
      <c r="AR42" s="8">
        <v>4.1012980055401806</v>
      </c>
      <c r="AS42" s="8"/>
      <c r="AT42" s="8">
        <v>0.35518671321131201</v>
      </c>
      <c r="AU42" s="8">
        <v>7.1908921624496247E-2</v>
      </c>
      <c r="AV42" s="8">
        <v>0.20259601108035813</v>
      </c>
      <c r="AW42" s="8"/>
      <c r="AX42" s="8"/>
      <c r="AY42" s="8">
        <v>1.644813286788688</v>
      </c>
      <c r="AZ42" s="8">
        <v>5.7457057288566621E-2</v>
      </c>
      <c r="BA42" s="8">
        <v>0.42709563483580826</v>
      </c>
      <c r="BB42" s="8">
        <v>0.20259601108035813</v>
      </c>
      <c r="BC42" s="8">
        <v>0.15514395882794563</v>
      </c>
      <c r="BD42" s="8">
        <v>0.67533216356653791</v>
      </c>
      <c r="BE42" s="8">
        <v>0.90462755908159997</v>
      </c>
      <c r="BF42" s="8">
        <v>3.4252239031155617E-2</v>
      </c>
      <c r="BG42" s="8">
        <v>-1.9904960480011922E-5</v>
      </c>
      <c r="BH42" s="8">
        <v>4.1012980055401806</v>
      </c>
      <c r="BI42" s="8"/>
      <c r="BJ42" s="8">
        <v>42.162300000000002</v>
      </c>
      <c r="BK42" s="8">
        <v>1.9587000000000001</v>
      </c>
      <c r="BL42" s="8">
        <v>9.2879000000000005</v>
      </c>
      <c r="BM42" s="8">
        <v>6.901748024924526</v>
      </c>
      <c r="BN42" s="8">
        <v>4.7559732822660363</v>
      </c>
      <c r="BO42" s="8">
        <v>11.614699999999999</v>
      </c>
      <c r="BP42" s="8">
        <v>21.644899999999996</v>
      </c>
      <c r="BQ42" s="8">
        <v>0.45289999999999997</v>
      </c>
      <c r="BR42" s="8">
        <v>-4.0000000000000007E-4</v>
      </c>
      <c r="BS42" s="8">
        <v>98.778721307190565</v>
      </c>
      <c r="BT42" s="8"/>
      <c r="BU42" s="8">
        <v>0.35518671321131201</v>
      </c>
      <c r="BV42" s="8">
        <v>7.1908921624496247E-2</v>
      </c>
      <c r="BW42" s="8">
        <v>0.81318673150936072</v>
      </c>
      <c r="BX42" s="8">
        <v>0.65371249662401654</v>
      </c>
      <c r="BY42" s="8">
        <v>0.56632198837688652</v>
      </c>
      <c r="BZ42" s="8">
        <v>0.68273200524114863</v>
      </c>
      <c r="CA42" s="8"/>
      <c r="CB42" s="8">
        <v>3.4232334070675607E-2</v>
      </c>
      <c r="CC42" s="8">
        <v>0</v>
      </c>
      <c r="CD42" s="8">
        <v>5.7457057288566621E-2</v>
      </c>
      <c r="CE42" s="8">
        <v>0</v>
      </c>
      <c r="CF42" s="8">
        <v>0.16836367700968252</v>
      </c>
      <c r="CG42" s="8">
        <v>7.1908921624496247E-2</v>
      </c>
      <c r="CH42" s="8">
        <v>0</v>
      </c>
      <c r="CI42" s="8">
        <v>0.33766608178326896</v>
      </c>
      <c r="CJ42" s="8">
        <v>7.7571979413972814E-2</v>
      </c>
      <c r="CK42" s="8">
        <v>0</v>
      </c>
      <c r="CL42" s="8">
        <v>0.30344895157942731</v>
      </c>
      <c r="CM42" s="8">
        <v>1.0506490027700899</v>
      </c>
      <c r="CN42" s="8">
        <v>8.4266990228941713E-2</v>
      </c>
      <c r="CO42" s="8">
        <v>4.4638286424210555E-2</v>
      </c>
      <c r="CP42" s="8">
        <v>0.12890527665315227</v>
      </c>
      <c r="CQ42" s="8">
        <v>0.50679818310865454</v>
      </c>
      <c r="CR42" s="8">
        <v>0.26846339705988254</v>
      </c>
      <c r="CS42" s="8">
        <v>0.77526158016853708</v>
      </c>
      <c r="CT42" s="8">
        <v>0.12936597891306287</v>
      </c>
      <c r="CU42" s="8"/>
      <c r="CV42" s="8"/>
      <c r="CW42" s="8">
        <f>IF(AU42&gt;BF42,AU42-BF42,0)</f>
        <v>3.765668259334063E-2</v>
      </c>
      <c r="CX42" s="8">
        <f>IF(AU42&gt;CW42,(AU42-CW42)/2,0)</f>
        <v>1.7126119515577808E-2</v>
      </c>
      <c r="CY42" s="8">
        <f>IF(BE42&gt;(CW42+CX42),BE42-(CW42+CX42),0)</f>
        <v>0.84984475697268158</v>
      </c>
      <c r="CZ42" s="8">
        <f>(AM42+AN42-CY42)/2</f>
        <v>9.1613688251080017E-2</v>
      </c>
    </row>
    <row r="43" spans="1:104" s="7" customFormat="1" x14ac:dyDescent="0.25"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</row>
    <row r="44" spans="1:104" s="7" customFormat="1" x14ac:dyDescent="0.25">
      <c r="A44" s="7" t="s">
        <v>20</v>
      </c>
      <c r="B44" s="7" t="s">
        <v>93</v>
      </c>
      <c r="C44" s="7" t="s">
        <v>42</v>
      </c>
      <c r="D44" s="57" t="s">
        <v>90</v>
      </c>
      <c r="E44" s="8">
        <v>44.843000000000004</v>
      </c>
      <c r="F44" s="8">
        <v>1.7727999999999999</v>
      </c>
      <c r="G44" s="8">
        <v>8.2463999999999995</v>
      </c>
      <c r="H44" s="8">
        <v>7.6649000000000003</v>
      </c>
      <c r="I44" s="8">
        <v>12.685499999999999</v>
      </c>
      <c r="J44" s="8">
        <v>22.4542</v>
      </c>
      <c r="K44" s="8">
        <v>0.46110000000000001</v>
      </c>
      <c r="L44" s="8">
        <v>1.55E-2</v>
      </c>
      <c r="M44" s="8">
        <v>98.143400000000014</v>
      </c>
      <c r="N44" s="8"/>
      <c r="O44" s="8">
        <v>0.74638814913448748</v>
      </c>
      <c r="P44" s="8">
        <v>2.2187734668335415E-2</v>
      </c>
      <c r="Q44" s="8">
        <v>8.0894643908181282E-2</v>
      </c>
      <c r="R44" s="8">
        <v>0.10667919276270008</v>
      </c>
      <c r="S44" s="8">
        <v>0.31469858595881911</v>
      </c>
      <c r="T44" s="8">
        <v>0.40039586305278174</v>
      </c>
      <c r="U44" s="8">
        <v>7.4392565583556516E-3</v>
      </c>
      <c r="V44" s="8">
        <v>1.6454352441613588E-4</v>
      </c>
      <c r="W44" s="8">
        <v>1.6788479695680769</v>
      </c>
      <c r="X44" s="8"/>
      <c r="Y44" s="8">
        <v>2.9855525965379499</v>
      </c>
      <c r="Z44" s="8">
        <v>8.8750938673341662E-2</v>
      </c>
      <c r="AA44" s="8">
        <v>0.48536786344908767</v>
      </c>
      <c r="AB44" s="8">
        <v>0.21335838552540015</v>
      </c>
      <c r="AC44" s="8">
        <v>0.62939717191763822</v>
      </c>
      <c r="AD44" s="8">
        <v>0.80079172610556348</v>
      </c>
      <c r="AE44" s="8">
        <v>1.4878513116711303E-2</v>
      </c>
      <c r="AF44" s="8">
        <v>3.2908704883227177E-4</v>
      </c>
      <c r="AG44" s="8">
        <v>5.2184262823745238</v>
      </c>
      <c r="AH44" s="8">
        <v>2.2995438376758441</v>
      </c>
      <c r="AI44" s="8"/>
      <c r="AJ44" s="8">
        <v>1.7163522688564896</v>
      </c>
      <c r="AK44" s="8">
        <v>5.1021668528557391E-2</v>
      </c>
      <c r="AL44" s="8">
        <v>0.37204155980008008</v>
      </c>
      <c r="AM44" s="8">
        <v>0.24531348032570047</v>
      </c>
      <c r="AN44" s="8">
        <v>0.72366319406690438</v>
      </c>
      <c r="AO44" s="8">
        <v>0.92072783951392545</v>
      </c>
      <c r="AP44" s="8">
        <v>3.4213793151312698E-2</v>
      </c>
      <c r="AQ44" s="8">
        <v>7.567500952011801E-4</v>
      </c>
      <c r="AR44" s="8">
        <v>4.0640905543381711</v>
      </c>
      <c r="AS44" s="8"/>
      <c r="AT44" s="8">
        <v>0.28364773114351038</v>
      </c>
      <c r="AU44" s="8">
        <v>8.8393828656569695E-2</v>
      </c>
      <c r="AV44" s="8">
        <v>0.12818110867633975</v>
      </c>
      <c r="AW44" s="8"/>
      <c r="AX44" s="8"/>
      <c r="AY44" s="8">
        <v>1.7163522688564896</v>
      </c>
      <c r="AZ44" s="8">
        <v>5.1021668528557391E-2</v>
      </c>
      <c r="BA44" s="8">
        <v>0.37204155980008008</v>
      </c>
      <c r="BB44" s="8">
        <v>0.12818110867633975</v>
      </c>
      <c r="BC44" s="8">
        <v>0.11713237164936072</v>
      </c>
      <c r="BD44" s="8">
        <v>0.72366319406690438</v>
      </c>
      <c r="BE44" s="8">
        <v>0.92072783951392545</v>
      </c>
      <c r="BF44" s="8">
        <v>3.4213793151312698E-2</v>
      </c>
      <c r="BG44" s="8">
        <v>7.567500952011801E-4</v>
      </c>
      <c r="BH44" s="8">
        <v>4.0640905543381711</v>
      </c>
      <c r="BI44" s="8"/>
      <c r="BJ44" s="8">
        <v>44.843000000000004</v>
      </c>
      <c r="BK44" s="8">
        <v>1.7727999999999997</v>
      </c>
      <c r="BL44" s="8">
        <v>8.2463999999999995</v>
      </c>
      <c r="BM44" s="8">
        <v>4.4507456414316122</v>
      </c>
      <c r="BN44" s="8">
        <v>3.6598392973071583</v>
      </c>
      <c r="BO44" s="8">
        <v>12.685499999999999</v>
      </c>
      <c r="BP44" s="8">
        <v>22.4542</v>
      </c>
      <c r="BQ44" s="8">
        <v>0.46110000000000001</v>
      </c>
      <c r="BR44" s="8">
        <v>1.55E-2</v>
      </c>
      <c r="BS44" s="8">
        <v>98.589084938738779</v>
      </c>
      <c r="BT44" s="8"/>
      <c r="BU44" s="8">
        <v>0.28364773114351038</v>
      </c>
      <c r="BV44" s="8">
        <v>8.8393828656569695E-2</v>
      </c>
      <c r="BW44" s="8">
        <v>0.86068864248876376</v>
      </c>
      <c r="BX44" s="8">
        <v>0.7468324193877286</v>
      </c>
      <c r="BY44" s="8">
        <v>0.52251962878743907</v>
      </c>
      <c r="BZ44" s="8">
        <v>0.76887727583494414</v>
      </c>
      <c r="CA44" s="8"/>
      <c r="CB44" s="8">
        <v>3.4970543246513879E-2</v>
      </c>
      <c r="CC44" s="8">
        <v>0</v>
      </c>
      <c r="CD44" s="8">
        <v>5.1021668528557391E-2</v>
      </c>
      <c r="CE44" s="8">
        <v>0</v>
      </c>
      <c r="CF44" s="8">
        <v>9.3210565429825865E-2</v>
      </c>
      <c r="CG44" s="8">
        <v>8.8393828656569695E-2</v>
      </c>
      <c r="CH44" s="8">
        <v>0</v>
      </c>
      <c r="CI44" s="8">
        <v>0.36183159703345219</v>
      </c>
      <c r="CJ44" s="8">
        <v>5.8566185824680358E-2</v>
      </c>
      <c r="CK44" s="8">
        <v>0</v>
      </c>
      <c r="CL44" s="8">
        <v>0.34405088844948628</v>
      </c>
      <c r="CM44" s="8">
        <v>1.0320452771690856</v>
      </c>
      <c r="CN44" s="8">
        <v>7.0076903573997304E-2</v>
      </c>
      <c r="CO44" s="8">
        <v>2.3755262457905893E-2</v>
      </c>
      <c r="CP44" s="8">
        <v>9.3832166031903197E-2</v>
      </c>
      <c r="CQ44" s="8">
        <v>0.58350938691890974</v>
      </c>
      <c r="CR44" s="8">
        <v>0.19780295540988868</v>
      </c>
      <c r="CS44" s="8">
        <v>0.78131234232879843</v>
      </c>
      <c r="CT44" s="8">
        <v>0.13941549718512708</v>
      </c>
      <c r="CU44" s="8"/>
      <c r="CV44" s="8"/>
      <c r="CW44" s="8">
        <f t="shared" ref="CW44:CW50" si="4">IF(AU44&gt;BF44,AU44-BF44,0)</f>
        <v>5.4180035505256997E-2</v>
      </c>
      <c r="CX44" s="8">
        <f t="shared" ref="CX44:CX50" si="5">IF(AU44&gt;CW44,(AU44-CW44)/2,0)</f>
        <v>1.7106896575656349E-2</v>
      </c>
      <c r="CY44" s="8">
        <f t="shared" ref="CY44:CY50" si="6">IF(BE44&gt;(CW44+CX44),BE44-(CW44+CX44),0)</f>
        <v>0.84944090743301215</v>
      </c>
      <c r="CZ44" s="8">
        <f t="shared" ref="CZ44:CZ50" si="7">(AM44+AN44-CY44)/2</f>
        <v>5.9767883479796335E-2</v>
      </c>
    </row>
    <row r="45" spans="1:104" s="7" customFormat="1" x14ac:dyDescent="0.25">
      <c r="A45" s="7" t="s">
        <v>20</v>
      </c>
      <c r="B45" s="7" t="s">
        <v>93</v>
      </c>
      <c r="C45" s="7" t="s">
        <v>39</v>
      </c>
      <c r="D45" s="57" t="s">
        <v>90</v>
      </c>
      <c r="E45" s="8">
        <v>47.167700000000004</v>
      </c>
      <c r="F45" s="8">
        <v>1.3446</v>
      </c>
      <c r="G45" s="8">
        <v>5.9584999999999999</v>
      </c>
      <c r="H45" s="8">
        <v>6.4612999999999996</v>
      </c>
      <c r="I45" s="8">
        <v>14.2476</v>
      </c>
      <c r="J45" s="8">
        <v>22.456900000000001</v>
      </c>
      <c r="K45" s="8">
        <v>0.4284</v>
      </c>
      <c r="L45" s="8">
        <v>1.3100000000000001E-2</v>
      </c>
      <c r="M45" s="8">
        <v>98.078100000000006</v>
      </c>
      <c r="N45" s="8"/>
      <c r="O45" s="8">
        <v>0.78508155792276968</v>
      </c>
      <c r="P45" s="8">
        <v>1.6828535669586982E-2</v>
      </c>
      <c r="Q45" s="8">
        <v>5.8451049637041397E-2</v>
      </c>
      <c r="R45" s="8">
        <v>8.9927627000695898E-2</v>
      </c>
      <c r="S45" s="8">
        <v>0.35345075663607045</v>
      </c>
      <c r="T45" s="8">
        <v>0.40044400855920115</v>
      </c>
      <c r="U45" s="8">
        <v>6.9116840373011522E-3</v>
      </c>
      <c r="V45" s="8">
        <v>1.3906581740976646E-4</v>
      </c>
      <c r="W45" s="8">
        <v>1.7112342852800766</v>
      </c>
      <c r="X45" s="8"/>
      <c r="Y45" s="8">
        <v>3.1403262316910787</v>
      </c>
      <c r="Z45" s="8">
        <v>6.7314142678347927E-2</v>
      </c>
      <c r="AA45" s="8">
        <v>0.35070629782224838</v>
      </c>
      <c r="AB45" s="8">
        <v>0.1798552540013918</v>
      </c>
      <c r="AC45" s="8">
        <v>0.7069015132721409</v>
      </c>
      <c r="AD45" s="8">
        <v>0.8008880171184023</v>
      </c>
      <c r="AE45" s="8">
        <v>1.3823368074602304E-2</v>
      </c>
      <c r="AF45" s="8">
        <v>2.7813163481953292E-4</v>
      </c>
      <c r="AG45" s="8">
        <v>5.2600929562930316</v>
      </c>
      <c r="AH45" s="8">
        <v>2.281328504973192</v>
      </c>
      <c r="AI45" s="8"/>
      <c r="AJ45" s="8">
        <v>1.7910289368179766</v>
      </c>
      <c r="AK45" s="8">
        <v>3.8391418119986906E-2</v>
      </c>
      <c r="AL45" s="8">
        <v>0.26669209136517097</v>
      </c>
      <c r="AM45" s="8">
        <v>0.20515445886128442</v>
      </c>
      <c r="AN45" s="8">
        <v>0.8063372862182101</v>
      </c>
      <c r="AO45" s="8">
        <v>0.91354433137183444</v>
      </c>
      <c r="AP45" s="8">
        <v>3.1535643623326629E-2</v>
      </c>
      <c r="AQ45" s="8">
        <v>6.3450962664859478E-4</v>
      </c>
      <c r="AR45" s="8">
        <v>4.0533186760044391</v>
      </c>
      <c r="AS45" s="8"/>
      <c r="AT45" s="8">
        <v>0.20897106318202341</v>
      </c>
      <c r="AU45" s="8">
        <v>5.772102818314756E-2</v>
      </c>
      <c r="AV45" s="8">
        <v>0.10663735200887728</v>
      </c>
      <c r="AW45" s="8"/>
      <c r="AX45" s="8"/>
      <c r="AY45" s="8">
        <v>1.7910289368179766</v>
      </c>
      <c r="AZ45" s="8">
        <v>3.8391418119986906E-2</v>
      </c>
      <c r="BA45" s="8">
        <v>0.26669209136517097</v>
      </c>
      <c r="BB45" s="8">
        <v>0.10663735200887728</v>
      </c>
      <c r="BC45" s="8">
        <v>9.8517106852407138E-2</v>
      </c>
      <c r="BD45" s="8">
        <v>0.8063372862182101</v>
      </c>
      <c r="BE45" s="8">
        <v>0.91354433137183444</v>
      </c>
      <c r="BF45" s="8">
        <v>3.1535643623326629E-2</v>
      </c>
      <c r="BG45" s="8">
        <v>6.3450962664859478E-4</v>
      </c>
      <c r="BH45" s="8">
        <v>4.0533186760044391</v>
      </c>
      <c r="BI45" s="8"/>
      <c r="BJ45" s="8">
        <v>47.167700000000004</v>
      </c>
      <c r="BK45" s="8">
        <v>1.3446</v>
      </c>
      <c r="BL45" s="8">
        <v>5.9584999999999999</v>
      </c>
      <c r="BM45" s="8">
        <v>3.7322606855012603</v>
      </c>
      <c r="BN45" s="8">
        <v>3.1027772247244294</v>
      </c>
      <c r="BO45" s="8">
        <v>14.2476</v>
      </c>
      <c r="BP45" s="8">
        <v>22.456900000000001</v>
      </c>
      <c r="BQ45" s="8">
        <v>0.42840000000000006</v>
      </c>
      <c r="BR45" s="8">
        <v>1.3100000000000001E-2</v>
      </c>
      <c r="BS45" s="8">
        <v>98.451837910225692</v>
      </c>
      <c r="BT45" s="8"/>
      <c r="BU45" s="8">
        <v>0.20897106318202341</v>
      </c>
      <c r="BV45" s="8">
        <v>5.772102818314756E-2</v>
      </c>
      <c r="BW45" s="8">
        <v>0.89112380112551592</v>
      </c>
      <c r="BX45" s="8">
        <v>0.79717633894761941</v>
      </c>
      <c r="BY45" s="8">
        <v>0.51979056463491413</v>
      </c>
      <c r="BZ45" s="8">
        <v>0.81581779064610505</v>
      </c>
      <c r="CA45" s="8"/>
      <c r="CB45" s="8">
        <v>3.2170153249975221E-2</v>
      </c>
      <c r="CC45" s="8">
        <v>0</v>
      </c>
      <c r="CD45" s="8">
        <v>3.8391418119986906E-2</v>
      </c>
      <c r="CE45" s="8">
        <v>0</v>
      </c>
      <c r="CF45" s="8">
        <v>7.4467198758902065E-2</v>
      </c>
      <c r="CG45" s="8">
        <v>5.7721028183147532E-2</v>
      </c>
      <c r="CH45" s="8">
        <v>0</v>
      </c>
      <c r="CI45" s="8">
        <v>0.40316864310910505</v>
      </c>
      <c r="CJ45" s="8">
        <v>4.9258553426203569E-2</v>
      </c>
      <c r="CK45" s="8">
        <v>0</v>
      </c>
      <c r="CL45" s="8">
        <v>0.37148234315489898</v>
      </c>
      <c r="CM45" s="8">
        <v>1.0266593380022193</v>
      </c>
      <c r="CN45" s="8">
        <v>7.734996437004632E-2</v>
      </c>
      <c r="CO45" s="8">
        <v>1.9679965635350904E-2</v>
      </c>
      <c r="CP45" s="8">
        <v>9.7029930005397225E-2</v>
      </c>
      <c r="CQ45" s="8">
        <v>0.65163735747811746</v>
      </c>
      <c r="CR45" s="8">
        <v>0.16579452759058255</v>
      </c>
      <c r="CS45" s="8">
        <v>0.81743188506870001</v>
      </c>
      <c r="CT45" s="8">
        <v>9.6112446303134438E-2</v>
      </c>
      <c r="CU45" s="8"/>
      <c r="CV45" s="8"/>
      <c r="CW45" s="8">
        <f t="shared" si="4"/>
        <v>2.6185384559820932E-2</v>
      </c>
      <c r="CX45" s="8">
        <f t="shared" si="5"/>
        <v>1.5767821811663314E-2</v>
      </c>
      <c r="CY45" s="8">
        <f t="shared" si="6"/>
        <v>0.87159112500035019</v>
      </c>
      <c r="CZ45" s="8">
        <f t="shared" si="7"/>
        <v>6.9950310039572139E-2</v>
      </c>
    </row>
    <row r="46" spans="1:104" s="7" customFormat="1" x14ac:dyDescent="0.25">
      <c r="A46" s="7" t="s">
        <v>20</v>
      </c>
      <c r="B46" s="7" t="s">
        <v>93</v>
      </c>
      <c r="C46" s="7" t="s">
        <v>37</v>
      </c>
      <c r="D46" s="57" t="s">
        <v>90</v>
      </c>
      <c r="E46" s="8">
        <v>45.718000000000004</v>
      </c>
      <c r="F46" s="8">
        <v>1.8154999999999999</v>
      </c>
      <c r="G46" s="8">
        <v>7.8593999999999999</v>
      </c>
      <c r="H46" s="8">
        <v>7.2187999999999999</v>
      </c>
      <c r="I46" s="8">
        <v>13.369300000000001</v>
      </c>
      <c r="J46" s="8">
        <v>22.307600000000001</v>
      </c>
      <c r="K46" s="8">
        <v>0.44009999999999999</v>
      </c>
      <c r="L46" s="8">
        <v>1.9199999999999998E-2</v>
      </c>
      <c r="M46" s="8">
        <v>98.747900000000001</v>
      </c>
      <c r="N46" s="8"/>
      <c r="O46" s="8">
        <v>0.76095206391478032</v>
      </c>
      <c r="P46" s="8">
        <v>2.2722152690863577E-2</v>
      </c>
      <c r="Q46" s="8">
        <v>7.7098293113596228E-2</v>
      </c>
      <c r="R46" s="8">
        <v>0.10047042449547669</v>
      </c>
      <c r="S46" s="8">
        <v>0.33166211858099726</v>
      </c>
      <c r="T46" s="8">
        <v>0.39778174037089875</v>
      </c>
      <c r="U46" s="8">
        <v>7.1004485173114772E-3</v>
      </c>
      <c r="V46" s="8">
        <v>2.0382165605095539E-4</v>
      </c>
      <c r="W46" s="8">
        <v>1.6979910633399751</v>
      </c>
      <c r="X46" s="8"/>
      <c r="Y46" s="8">
        <v>3.0438082556591213</v>
      </c>
      <c r="Z46" s="8">
        <v>9.0888610763454308E-2</v>
      </c>
      <c r="AA46" s="8">
        <v>0.46258975868157737</v>
      </c>
      <c r="AB46" s="8">
        <v>0.20094084899095338</v>
      </c>
      <c r="AC46" s="8">
        <v>0.66332423716199451</v>
      </c>
      <c r="AD46" s="8">
        <v>0.7955634807417975</v>
      </c>
      <c r="AE46" s="8">
        <v>1.4200897034622954E-2</v>
      </c>
      <c r="AF46" s="8">
        <v>4.0764331210191079E-4</v>
      </c>
      <c r="AG46" s="8">
        <v>5.271723732345623</v>
      </c>
      <c r="AH46" s="8">
        <v>2.276295308567065</v>
      </c>
      <c r="AI46" s="8"/>
      <c r="AJ46" s="8">
        <v>1.7321516131336399</v>
      </c>
      <c r="AK46" s="8">
        <v>5.1722329570757272E-2</v>
      </c>
      <c r="AL46" s="8">
        <v>0.35099696582601508</v>
      </c>
      <c r="AM46" s="8">
        <v>0.22870035592879512</v>
      </c>
      <c r="AN46" s="8">
        <v>0.75496092455533759</v>
      </c>
      <c r="AO46" s="8">
        <v>0.90546870943991908</v>
      </c>
      <c r="AP46" s="8">
        <v>3.2325435297356174E-2</v>
      </c>
      <c r="AQ46" s="8">
        <v>9.2791655890631943E-4</v>
      </c>
      <c r="AR46" s="8">
        <v>4.0572542503107263</v>
      </c>
      <c r="AS46" s="8"/>
      <c r="AT46" s="8">
        <v>0.26784838686636014</v>
      </c>
      <c r="AU46" s="8">
        <v>8.314857895965494E-2</v>
      </c>
      <c r="AV46" s="8">
        <v>0.11450850062145315</v>
      </c>
      <c r="AW46" s="8"/>
      <c r="AX46" s="8"/>
      <c r="AY46" s="8">
        <v>1.7321516131336399</v>
      </c>
      <c r="AZ46" s="8">
        <v>5.1722329570757272E-2</v>
      </c>
      <c r="BA46" s="8">
        <v>0.35099696582601508</v>
      </c>
      <c r="BB46" s="8">
        <v>0.11450850062145315</v>
      </c>
      <c r="BC46" s="8">
        <v>0.11419185530734197</v>
      </c>
      <c r="BD46" s="8">
        <v>0.75496092455533759</v>
      </c>
      <c r="BE46" s="8">
        <v>0.90546870943991908</v>
      </c>
      <c r="BF46" s="8">
        <v>3.2325435297356174E-2</v>
      </c>
      <c r="BG46" s="8">
        <v>9.2791655890631943E-4</v>
      </c>
      <c r="BH46" s="8">
        <v>4.0572542503107263</v>
      </c>
      <c r="BI46" s="8"/>
      <c r="BJ46" s="8">
        <v>45.718000000000004</v>
      </c>
      <c r="BK46" s="8">
        <v>1.8154999999999999</v>
      </c>
      <c r="BL46" s="8">
        <v>7.8593999999999999</v>
      </c>
      <c r="BM46" s="8">
        <v>4.0166091156800636</v>
      </c>
      <c r="BN46" s="8">
        <v>3.6044026330649488</v>
      </c>
      <c r="BO46" s="8">
        <v>13.369299999999999</v>
      </c>
      <c r="BP46" s="8">
        <v>22.307600000000001</v>
      </c>
      <c r="BQ46" s="8">
        <v>0.44009999999999999</v>
      </c>
      <c r="BR46" s="8">
        <v>1.9199999999999998E-2</v>
      </c>
      <c r="BS46" s="8">
        <v>99.150111748745005</v>
      </c>
      <c r="BT46" s="8"/>
      <c r="BU46" s="8">
        <v>0.26784838686636014</v>
      </c>
      <c r="BV46" s="8">
        <v>8.314857895965494E-2</v>
      </c>
      <c r="BW46" s="8">
        <v>0.86861705104897258</v>
      </c>
      <c r="BX46" s="8">
        <v>0.76750090659638981</v>
      </c>
      <c r="BY46" s="8">
        <v>0.50069227114410297</v>
      </c>
      <c r="BZ46" s="8">
        <v>0.78736683273495234</v>
      </c>
      <c r="CA46" s="8"/>
      <c r="CB46" s="8">
        <v>3.3253351856262492E-2</v>
      </c>
      <c r="CC46" s="8">
        <v>0</v>
      </c>
      <c r="CD46" s="8">
        <v>5.1722329570757272E-2</v>
      </c>
      <c r="CE46" s="8">
        <v>0</v>
      </c>
      <c r="CF46" s="8">
        <v>8.125514876519066E-2</v>
      </c>
      <c r="CG46" s="8">
        <v>8.314857895965494E-2</v>
      </c>
      <c r="CH46" s="8">
        <v>0</v>
      </c>
      <c r="CI46" s="8">
        <v>0.37748046227766879</v>
      </c>
      <c r="CJ46" s="8">
        <v>5.7095927653670983E-2</v>
      </c>
      <c r="CK46" s="8">
        <v>0</v>
      </c>
      <c r="CL46" s="8">
        <v>0.34467132607215811</v>
      </c>
      <c r="CM46" s="8">
        <v>1.0286271251553631</v>
      </c>
      <c r="CN46" s="8">
        <v>8.1763206868053384E-2</v>
      </c>
      <c r="CO46" s="8">
        <v>2.4768532919259567E-2</v>
      </c>
      <c r="CP46" s="8">
        <v>0.10653173978731295</v>
      </c>
      <c r="CQ46" s="8">
        <v>0.59143451081923082</v>
      </c>
      <c r="CR46" s="8">
        <v>0.17916329009027598</v>
      </c>
      <c r="CS46" s="8">
        <v>0.7705978009095068</v>
      </c>
      <c r="CT46" s="8">
        <v>0.13487090853041223</v>
      </c>
      <c r="CU46" s="8"/>
      <c r="CV46" s="8"/>
      <c r="CW46" s="8">
        <f t="shared" si="4"/>
        <v>5.0823143662298766E-2</v>
      </c>
      <c r="CX46" s="8">
        <f t="shared" si="5"/>
        <v>1.6162717648678087E-2</v>
      </c>
      <c r="CY46" s="8">
        <f t="shared" si="6"/>
        <v>0.83848284812894225</v>
      </c>
      <c r="CZ46" s="8">
        <f t="shared" si="7"/>
        <v>7.2589216177595228E-2</v>
      </c>
    </row>
    <row r="47" spans="1:104" s="7" customFormat="1" x14ac:dyDescent="0.25">
      <c r="A47" s="7" t="s">
        <v>20</v>
      </c>
      <c r="B47" s="7" t="s">
        <v>93</v>
      </c>
      <c r="C47" s="7" t="s">
        <v>35</v>
      </c>
      <c r="D47" s="57" t="s">
        <v>90</v>
      </c>
      <c r="E47" s="8">
        <v>46.376100000000001</v>
      </c>
      <c r="F47" s="8">
        <v>1.5683</v>
      </c>
      <c r="G47" s="8">
        <v>6.7740999999999998</v>
      </c>
      <c r="H47" s="8">
        <v>7.4066000000000001</v>
      </c>
      <c r="I47" s="8">
        <v>13.4878</v>
      </c>
      <c r="J47" s="8">
        <v>22.7441</v>
      </c>
      <c r="K47" s="8">
        <v>0.44319999999999998</v>
      </c>
      <c r="L47" s="8">
        <v>7.6E-3</v>
      </c>
      <c r="M47" s="8">
        <v>98.8078</v>
      </c>
      <c r="N47" s="8"/>
      <c r="O47" s="8">
        <v>0.7719057922769641</v>
      </c>
      <c r="P47" s="8">
        <v>1.962828535669587E-2</v>
      </c>
      <c r="Q47" s="8">
        <v>6.6451834412399449E-2</v>
      </c>
      <c r="R47" s="8">
        <v>0.10308420320111344</v>
      </c>
      <c r="S47" s="8">
        <v>0.33460183577276109</v>
      </c>
      <c r="T47" s="8">
        <v>0.40556526390870185</v>
      </c>
      <c r="U47" s="8">
        <v>7.1504630376560937E-3</v>
      </c>
      <c r="V47" s="8">
        <v>8.0679405520169844E-5</v>
      </c>
      <c r="W47" s="8">
        <v>1.7084683573718118</v>
      </c>
      <c r="X47" s="8"/>
      <c r="Y47" s="8">
        <v>3.0876231691078564</v>
      </c>
      <c r="Z47" s="8">
        <v>7.8513141426783478E-2</v>
      </c>
      <c r="AA47" s="8">
        <v>0.39871100647439672</v>
      </c>
      <c r="AB47" s="8">
        <v>0.20616840640222689</v>
      </c>
      <c r="AC47" s="8">
        <v>0.66920367154552218</v>
      </c>
      <c r="AD47" s="8">
        <v>0.81113052781740369</v>
      </c>
      <c r="AE47" s="8">
        <v>1.4300926075312187E-2</v>
      </c>
      <c r="AF47" s="8">
        <v>1.6135881104033969E-4</v>
      </c>
      <c r="AG47" s="8">
        <v>5.2658122076605416</v>
      </c>
      <c r="AH47" s="8">
        <v>2.2788507312400488</v>
      </c>
      <c r="AI47" s="8"/>
      <c r="AJ47" s="8">
        <v>1.7590580791787889</v>
      </c>
      <c r="AK47" s="8">
        <v>4.4729932438094727E-2</v>
      </c>
      <c r="AL47" s="8">
        <v>0.30286762288587826</v>
      </c>
      <c r="AM47" s="8">
        <v>0.23491351184415515</v>
      </c>
      <c r="AN47" s="8">
        <v>0.76250763812501932</v>
      </c>
      <c r="AO47" s="8">
        <v>0.92422269822390857</v>
      </c>
      <c r="AP47" s="8">
        <v>3.2589675844135059E-2</v>
      </c>
      <c r="AQ47" s="8">
        <v>3.6771264453130297E-4</v>
      </c>
      <c r="AR47" s="8">
        <v>4.0612568711845114</v>
      </c>
      <c r="AS47" s="8"/>
      <c r="AT47" s="8">
        <v>0.24094192082121113</v>
      </c>
      <c r="AU47" s="8">
        <v>6.1925702064667132E-2</v>
      </c>
      <c r="AV47" s="8">
        <v>0.12251374236902091</v>
      </c>
      <c r="AW47" s="8"/>
      <c r="AX47" s="8"/>
      <c r="AY47" s="8">
        <v>1.7590580791787889</v>
      </c>
      <c r="AZ47" s="8">
        <v>4.4729932438094727E-2</v>
      </c>
      <c r="BA47" s="8">
        <v>0.30286762288587826</v>
      </c>
      <c r="BB47" s="8">
        <v>0.12251374236902091</v>
      </c>
      <c r="BC47" s="8">
        <v>0.11239976947513425</v>
      </c>
      <c r="BD47" s="8">
        <v>0.76250763812501932</v>
      </c>
      <c r="BE47" s="8">
        <v>0.92422269822390857</v>
      </c>
      <c r="BF47" s="8">
        <v>3.2589675844135059E-2</v>
      </c>
      <c r="BG47" s="8">
        <v>3.6771264453130297E-4</v>
      </c>
      <c r="BH47" s="8">
        <v>4.0612568711845114</v>
      </c>
      <c r="BI47" s="8"/>
      <c r="BJ47" s="8">
        <v>46.376100000000001</v>
      </c>
      <c r="BK47" s="8">
        <v>1.5683000000000002</v>
      </c>
      <c r="BL47" s="8">
        <v>6.7740999999999998</v>
      </c>
      <c r="BM47" s="8">
        <v>4.2925896295992318</v>
      </c>
      <c r="BN47" s="8">
        <v>3.5438580184643502</v>
      </c>
      <c r="BO47" s="8">
        <v>13.4878</v>
      </c>
      <c r="BP47" s="8">
        <v>22.7441</v>
      </c>
      <c r="BQ47" s="8">
        <v>0.44319999999999998</v>
      </c>
      <c r="BR47" s="8">
        <v>7.6E-3</v>
      </c>
      <c r="BS47" s="8">
        <v>99.237647648063586</v>
      </c>
      <c r="BT47" s="8"/>
      <c r="BU47" s="8">
        <v>0.24094192082121113</v>
      </c>
      <c r="BV47" s="8">
        <v>6.1925702064667132E-2</v>
      </c>
      <c r="BW47" s="8">
        <v>0.87152952586897892</v>
      </c>
      <c r="BX47" s="8">
        <v>0.76447911511459798</v>
      </c>
      <c r="BY47" s="8">
        <v>0.52152701395183354</v>
      </c>
      <c r="BZ47" s="8">
        <v>0.78538795902737135</v>
      </c>
      <c r="CA47" s="8"/>
      <c r="CB47" s="8">
        <v>3.2957388488666362E-2</v>
      </c>
      <c r="CC47" s="8">
        <v>0</v>
      </c>
      <c r="CD47" s="8">
        <v>4.4729932438094727E-2</v>
      </c>
      <c r="CE47" s="8">
        <v>0</v>
      </c>
      <c r="CF47" s="8">
        <v>8.9556353880354544E-2</v>
      </c>
      <c r="CG47" s="8">
        <v>6.1925702064667132E-2</v>
      </c>
      <c r="CH47" s="8">
        <v>0</v>
      </c>
      <c r="CI47" s="8">
        <v>0.38125381906250966</v>
      </c>
      <c r="CJ47" s="8">
        <v>5.6199884737567124E-2</v>
      </c>
      <c r="CK47" s="8">
        <v>0</v>
      </c>
      <c r="CL47" s="8">
        <v>0.3640053549203961</v>
      </c>
      <c r="CM47" s="8">
        <v>1.0306284355922557</v>
      </c>
      <c r="CN47" s="8">
        <v>6.8747346352318439E-2</v>
      </c>
      <c r="CO47" s="8">
        <v>2.1179696771695455E-2</v>
      </c>
      <c r="CP47" s="8">
        <v>8.9927043124013895E-2</v>
      </c>
      <c r="CQ47" s="8">
        <v>0.62501294542038244</v>
      </c>
      <c r="CR47" s="8">
        <v>0.1925541183007643</v>
      </c>
      <c r="CS47" s="8">
        <v>0.81756706372114674</v>
      </c>
      <c r="CT47" s="8">
        <v>0.10665563450276186</v>
      </c>
      <c r="CU47" s="8"/>
      <c r="CV47" s="8"/>
      <c r="CW47" s="8">
        <f t="shared" si="4"/>
        <v>2.9336026220532073E-2</v>
      </c>
      <c r="CX47" s="8">
        <f t="shared" si="5"/>
        <v>1.6294837922067529E-2</v>
      </c>
      <c r="CY47" s="8">
        <f t="shared" si="6"/>
        <v>0.87859183408130892</v>
      </c>
      <c r="CZ47" s="8">
        <f t="shared" si="7"/>
        <v>5.9414657943932803E-2</v>
      </c>
    </row>
    <row r="48" spans="1:104" s="7" customFormat="1" x14ac:dyDescent="0.25">
      <c r="A48" s="7" t="s">
        <v>20</v>
      </c>
      <c r="B48" s="7" t="s">
        <v>93</v>
      </c>
      <c r="C48" s="7" t="s">
        <v>33</v>
      </c>
      <c r="D48" s="57" t="s">
        <v>90</v>
      </c>
      <c r="E48" s="8">
        <v>46.353099999999998</v>
      </c>
      <c r="F48" s="8">
        <v>1.3713</v>
      </c>
      <c r="G48" s="8">
        <v>6.4245000000000001</v>
      </c>
      <c r="H48" s="8">
        <v>6.9995000000000003</v>
      </c>
      <c r="I48" s="8">
        <v>13.671099999999999</v>
      </c>
      <c r="J48" s="8">
        <v>22.622399999999999</v>
      </c>
      <c r="K48" s="8">
        <v>0.44779999999999998</v>
      </c>
      <c r="L48" s="8">
        <v>0.02</v>
      </c>
      <c r="M48" s="8">
        <v>97.909699999999987</v>
      </c>
      <c r="N48" s="8"/>
      <c r="O48" s="8">
        <v>0.77152296937416776</v>
      </c>
      <c r="P48" s="8">
        <v>1.7162703379224029E-2</v>
      </c>
      <c r="Q48" s="8">
        <v>6.3022366097704535E-2</v>
      </c>
      <c r="R48" s="8">
        <v>9.7418232428670856E-2</v>
      </c>
      <c r="S48" s="8">
        <v>0.33914909451748942</v>
      </c>
      <c r="T48" s="8">
        <v>0.40339514978601998</v>
      </c>
      <c r="U48" s="8">
        <v>7.2246781323610076E-3</v>
      </c>
      <c r="V48" s="8">
        <v>2.1231422505307856E-4</v>
      </c>
      <c r="W48" s="8">
        <v>1.6991075079406905</v>
      </c>
      <c r="X48" s="8"/>
      <c r="Y48" s="8">
        <v>3.086091877496671</v>
      </c>
      <c r="Z48" s="8">
        <v>6.8650813516896114E-2</v>
      </c>
      <c r="AA48" s="8">
        <v>0.37813419658622721</v>
      </c>
      <c r="AB48" s="8">
        <v>0.19483646485734171</v>
      </c>
      <c r="AC48" s="8">
        <v>0.67829818903497885</v>
      </c>
      <c r="AD48" s="8">
        <v>0.80679029957203996</v>
      </c>
      <c r="AE48" s="8">
        <v>1.4449356264722015E-2</v>
      </c>
      <c r="AF48" s="8">
        <v>4.2462845010615713E-4</v>
      </c>
      <c r="AG48" s="8">
        <v>5.2276758257789817</v>
      </c>
      <c r="AH48" s="8">
        <v>2.2954751595010898</v>
      </c>
      <c r="AI48" s="8"/>
      <c r="AJ48" s="8">
        <v>1.7710118111829221</v>
      </c>
      <c r="AK48" s="8">
        <v>3.9396559276894172E-2</v>
      </c>
      <c r="AL48" s="8">
        <v>0.2893325517405288</v>
      </c>
      <c r="AM48" s="8">
        <v>0.22362113262251748</v>
      </c>
      <c r="AN48" s="8">
        <v>0.77850832183218421</v>
      </c>
      <c r="AO48" s="8">
        <v>0.92598354579703024</v>
      </c>
      <c r="AP48" s="8">
        <v>3.3168138376450843E-2</v>
      </c>
      <c r="AQ48" s="8">
        <v>9.7472405923613157E-4</v>
      </c>
      <c r="AR48" s="8">
        <v>4.0619967848877634</v>
      </c>
      <c r="AS48" s="8"/>
      <c r="AT48" s="8">
        <v>0.22898818881707794</v>
      </c>
      <c r="AU48" s="8">
        <v>6.0344362923450856E-2</v>
      </c>
      <c r="AV48" s="8">
        <v>0.12399356977552572</v>
      </c>
      <c r="AW48" s="8"/>
      <c r="AX48" s="8"/>
      <c r="AY48" s="8">
        <v>1.7710118111829221</v>
      </c>
      <c r="AZ48" s="8">
        <v>3.9396559276894172E-2</v>
      </c>
      <c r="BA48" s="8">
        <v>0.2893325517405288</v>
      </c>
      <c r="BB48" s="8">
        <v>0.12399356977552572</v>
      </c>
      <c r="BC48" s="8">
        <v>9.9627562846991757E-2</v>
      </c>
      <c r="BD48" s="8">
        <v>0.77850832183218421</v>
      </c>
      <c r="BE48" s="8">
        <v>0.92598354579703024</v>
      </c>
      <c r="BF48" s="8">
        <v>3.3168138376450843E-2</v>
      </c>
      <c r="BG48" s="8">
        <v>9.7472405923613157E-4</v>
      </c>
      <c r="BH48" s="8">
        <v>4.0619967848877634</v>
      </c>
      <c r="BI48" s="8"/>
      <c r="BJ48" s="8">
        <v>46.353099999999991</v>
      </c>
      <c r="BK48" s="8">
        <v>1.3713</v>
      </c>
      <c r="BL48" s="8">
        <v>6.4245000000000001</v>
      </c>
      <c r="BM48" s="8">
        <v>4.3129756967892989</v>
      </c>
      <c r="BN48" s="8">
        <v>3.1184133537355141</v>
      </c>
      <c r="BO48" s="8">
        <v>13.671099999999999</v>
      </c>
      <c r="BP48" s="8">
        <v>22.622400000000003</v>
      </c>
      <c r="BQ48" s="8">
        <v>0.44780000000000003</v>
      </c>
      <c r="BR48" s="8">
        <v>0.02</v>
      </c>
      <c r="BS48" s="8">
        <v>98.341589050524803</v>
      </c>
      <c r="BT48" s="8"/>
      <c r="BU48" s="8">
        <v>0.22898818881707794</v>
      </c>
      <c r="BV48" s="8">
        <v>6.0344362923450856E-2</v>
      </c>
      <c r="BW48" s="8">
        <v>0.88654653045708254</v>
      </c>
      <c r="BX48" s="8">
        <v>0.7768540465221645</v>
      </c>
      <c r="BY48" s="8">
        <v>0.55448055522029949</v>
      </c>
      <c r="BZ48" s="8">
        <v>0.79826124978956792</v>
      </c>
      <c r="CA48" s="8"/>
      <c r="CB48" s="8">
        <v>3.4142862435686976E-2</v>
      </c>
      <c r="CC48" s="8">
        <v>0</v>
      </c>
      <c r="CD48" s="8">
        <v>3.9396559276894172E-2</v>
      </c>
      <c r="CE48" s="8">
        <v>0</v>
      </c>
      <c r="CF48" s="8">
        <v>8.9850707339838742E-2</v>
      </c>
      <c r="CG48" s="8">
        <v>6.0344362923450856E-2</v>
      </c>
      <c r="CH48" s="8">
        <v>0</v>
      </c>
      <c r="CI48" s="8">
        <v>0.38925416091609211</v>
      </c>
      <c r="CJ48" s="8">
        <v>4.9813781423495879E-2</v>
      </c>
      <c r="CK48" s="8">
        <v>0</v>
      </c>
      <c r="CL48" s="8">
        <v>0.36819595812842321</v>
      </c>
      <c r="CM48" s="8">
        <v>1.0309983924438819</v>
      </c>
      <c r="CN48" s="8">
        <v>6.8319198141004761E-2</v>
      </c>
      <c r="CO48" s="8">
        <v>1.9624217288003426E-2</v>
      </c>
      <c r="CP48" s="8">
        <v>8.7943415429008187E-2</v>
      </c>
      <c r="CQ48" s="8">
        <v>0.64186992555017464</v>
      </c>
      <c r="CR48" s="8">
        <v>0.18437269804651069</v>
      </c>
      <c r="CS48" s="8">
        <v>0.82624262359668532</v>
      </c>
      <c r="CT48" s="8">
        <v>9.9740922200345028E-2</v>
      </c>
      <c r="CU48" s="8"/>
      <c r="CV48" s="8"/>
      <c r="CW48" s="8">
        <f t="shared" si="4"/>
        <v>2.7176224547000014E-2</v>
      </c>
      <c r="CX48" s="8">
        <f t="shared" si="5"/>
        <v>1.6584069188225421E-2</v>
      </c>
      <c r="CY48" s="8">
        <f t="shared" si="6"/>
        <v>0.88222325206180485</v>
      </c>
      <c r="CZ48" s="8">
        <f t="shared" si="7"/>
        <v>5.9953101196448422E-2</v>
      </c>
    </row>
    <row r="49" spans="1:104" s="7" customFormat="1" x14ac:dyDescent="0.25">
      <c r="A49" s="7" t="s">
        <v>20</v>
      </c>
      <c r="B49" s="7" t="s">
        <v>93</v>
      </c>
      <c r="C49" s="7" t="s">
        <v>31</v>
      </c>
      <c r="D49" s="57" t="s">
        <v>90</v>
      </c>
      <c r="E49" s="8">
        <v>45.3262</v>
      </c>
      <c r="F49" s="8">
        <v>1.6242000000000001</v>
      </c>
      <c r="G49" s="8">
        <v>8.1335999999999995</v>
      </c>
      <c r="H49" s="8">
        <v>7.3212000000000002</v>
      </c>
      <c r="I49" s="8">
        <v>13.0604</v>
      </c>
      <c r="J49" s="8">
        <v>22.569900000000001</v>
      </c>
      <c r="K49" s="8">
        <v>0.45390000000000003</v>
      </c>
      <c r="L49" s="8">
        <v>1.7999999999999999E-2</v>
      </c>
      <c r="M49" s="8">
        <v>98.507400000000004</v>
      </c>
      <c r="N49" s="8"/>
      <c r="O49" s="8">
        <v>0.75443075898801604</v>
      </c>
      <c r="P49" s="8">
        <v>2.0327909887359198E-2</v>
      </c>
      <c r="Q49" s="8">
        <v>7.9788110653325486E-2</v>
      </c>
      <c r="R49" s="8">
        <v>0.10189561586638832</v>
      </c>
      <c r="S49" s="8">
        <v>0.32399900769039935</v>
      </c>
      <c r="T49" s="8">
        <v>0.40245898716119832</v>
      </c>
      <c r="U49" s="8">
        <v>7.3230938014262207E-3</v>
      </c>
      <c r="V49" s="8">
        <v>1.9108280254777067E-4</v>
      </c>
      <c r="W49" s="8">
        <v>1.6904145668506605</v>
      </c>
      <c r="X49" s="8"/>
      <c r="Y49" s="8">
        <v>3.0177230359520641</v>
      </c>
      <c r="Z49" s="8">
        <v>8.1311639549436793E-2</v>
      </c>
      <c r="AA49" s="8">
        <v>0.47872866391995295</v>
      </c>
      <c r="AB49" s="8">
        <v>0.20379123173277663</v>
      </c>
      <c r="AC49" s="8">
        <v>0.64799801538079871</v>
      </c>
      <c r="AD49" s="8">
        <v>0.80491797432239665</v>
      </c>
      <c r="AE49" s="8">
        <v>1.4646187602852441E-2</v>
      </c>
      <c r="AF49" s="8">
        <v>3.8216560509554134E-4</v>
      </c>
      <c r="AG49" s="8">
        <v>5.2494989140653745</v>
      </c>
      <c r="AH49" s="8">
        <v>2.2859324664012224</v>
      </c>
      <c r="AI49" s="8"/>
      <c r="AJ49" s="8">
        <v>1.7245777656224217</v>
      </c>
      <c r="AK49" s="8">
        <v>4.6468229185592805E-2</v>
      </c>
      <c r="AL49" s="8">
        <v>0.36478046515049994</v>
      </c>
      <c r="AM49" s="8">
        <v>0.23292649649292457</v>
      </c>
      <c r="AN49" s="8">
        <v>0.74063985076126326</v>
      </c>
      <c r="AO49" s="8">
        <v>0.91999406514673598</v>
      </c>
      <c r="AP49" s="8">
        <v>3.3480195750363491E-2</v>
      </c>
      <c r="AQ49" s="8">
        <v>8.7360476422976632E-4</v>
      </c>
      <c r="AR49" s="8">
        <v>4.0637406728740322</v>
      </c>
      <c r="AS49" s="8"/>
      <c r="AT49" s="8">
        <v>0.27542223437757829</v>
      </c>
      <c r="AU49" s="8">
        <v>8.9358230772921654E-2</v>
      </c>
      <c r="AV49" s="8">
        <v>0.12748134574806427</v>
      </c>
      <c r="AW49" s="8"/>
      <c r="AX49" s="8"/>
      <c r="AY49" s="8">
        <v>1.7245777656224217</v>
      </c>
      <c r="AZ49" s="8">
        <v>4.6468229185592805E-2</v>
      </c>
      <c r="BA49" s="8">
        <v>0.36478046515049994</v>
      </c>
      <c r="BB49" s="8">
        <v>0.12748134574806427</v>
      </c>
      <c r="BC49" s="8">
        <v>0.1054451507448603</v>
      </c>
      <c r="BD49" s="8">
        <v>0.74063985076126326</v>
      </c>
      <c r="BE49" s="8">
        <v>0.91999406514673598</v>
      </c>
      <c r="BF49" s="8">
        <v>3.3480195750363491E-2</v>
      </c>
      <c r="BG49" s="8">
        <v>8.7360476422976632E-4</v>
      </c>
      <c r="BH49" s="8">
        <v>4.0637406728740322</v>
      </c>
      <c r="BI49" s="8"/>
      <c r="BJ49" s="8">
        <v>45.3262</v>
      </c>
      <c r="BK49" s="8">
        <v>1.6242000000000001</v>
      </c>
      <c r="BL49" s="8">
        <v>8.1335999999999995</v>
      </c>
      <c r="BM49" s="8">
        <v>4.4528051206830801</v>
      </c>
      <c r="BN49" s="8">
        <v>3.3142860484175154</v>
      </c>
      <c r="BO49" s="8">
        <v>13.0604</v>
      </c>
      <c r="BP49" s="8">
        <v>22.569900000000004</v>
      </c>
      <c r="BQ49" s="8">
        <v>0.45390000000000003</v>
      </c>
      <c r="BR49" s="8">
        <v>1.7999999999999995E-2</v>
      </c>
      <c r="BS49" s="8">
        <v>98.953291169100609</v>
      </c>
      <c r="BT49" s="8"/>
      <c r="BU49" s="8">
        <v>0.27542223437757829</v>
      </c>
      <c r="BV49" s="8">
        <v>8.9358230772921654E-2</v>
      </c>
      <c r="BW49" s="8">
        <v>0.87537286377000367</v>
      </c>
      <c r="BX49" s="8">
        <v>0.76074923178080034</v>
      </c>
      <c r="BY49" s="8">
        <v>0.54730289455041314</v>
      </c>
      <c r="BZ49" s="8">
        <v>0.78297035215767108</v>
      </c>
      <c r="CA49" s="8"/>
      <c r="CB49" s="8">
        <v>3.4353800514593261E-2</v>
      </c>
      <c r="CC49" s="8">
        <v>0</v>
      </c>
      <c r="CD49" s="8">
        <v>4.6468229185592805E-2</v>
      </c>
      <c r="CE49" s="8">
        <v>0</v>
      </c>
      <c r="CF49" s="8">
        <v>9.3127545233471012E-2</v>
      </c>
      <c r="CG49" s="8">
        <v>8.9358230772921654E-2</v>
      </c>
      <c r="CH49" s="8">
        <v>0</v>
      </c>
      <c r="CI49" s="8">
        <v>0.37031992538063163</v>
      </c>
      <c r="CJ49" s="8">
        <v>5.272257537243015E-2</v>
      </c>
      <c r="CK49" s="8">
        <v>0</v>
      </c>
      <c r="CL49" s="8">
        <v>0.34552002997737524</v>
      </c>
      <c r="CM49" s="8">
        <v>1.0318703364370159</v>
      </c>
      <c r="CN49" s="8">
        <v>7.204247376346691E-2</v>
      </c>
      <c r="CO49" s="8">
        <v>2.2656897269516238E-2</v>
      </c>
      <c r="CP49" s="8">
        <v>9.4699371032983148E-2</v>
      </c>
      <c r="CQ49" s="8">
        <v>0.59655490323432947</v>
      </c>
      <c r="CR49" s="8">
        <v>0.18761270195389201</v>
      </c>
      <c r="CS49" s="8">
        <v>0.78416760518822148</v>
      </c>
      <c r="CT49" s="8">
        <v>0.13582645995851444</v>
      </c>
      <c r="CU49" s="8"/>
      <c r="CV49" s="8"/>
      <c r="CW49" s="8">
        <f t="shared" si="4"/>
        <v>5.5878035022558163E-2</v>
      </c>
      <c r="CX49" s="8">
        <f t="shared" si="5"/>
        <v>1.6740097875181745E-2</v>
      </c>
      <c r="CY49" s="8">
        <f t="shared" si="6"/>
        <v>0.8473759322489961</v>
      </c>
      <c r="CZ49" s="8">
        <f t="shared" si="7"/>
        <v>6.309520750259584E-2</v>
      </c>
    </row>
    <row r="50" spans="1:104" s="7" customFormat="1" x14ac:dyDescent="0.25">
      <c r="A50" s="7" t="s">
        <v>20</v>
      </c>
      <c r="B50" s="7" t="s">
        <v>93</v>
      </c>
      <c r="C50" s="7" t="s">
        <v>30</v>
      </c>
      <c r="D50" s="57" t="s">
        <v>90</v>
      </c>
      <c r="E50" s="8">
        <v>47.010100000000001</v>
      </c>
      <c r="F50" s="8">
        <v>1.5737000000000001</v>
      </c>
      <c r="G50" s="8">
        <v>6.7011000000000003</v>
      </c>
      <c r="H50" s="8">
        <v>6.5625</v>
      </c>
      <c r="I50" s="8">
        <v>13.8926</v>
      </c>
      <c r="J50" s="8">
        <v>22.417100000000001</v>
      </c>
      <c r="K50" s="8">
        <v>0.437</v>
      </c>
      <c r="L50" s="8">
        <v>1.3100000000000001E-2</v>
      </c>
      <c r="M50" s="8">
        <v>98.607200000000006</v>
      </c>
      <c r="N50" s="8"/>
      <c r="O50" s="8">
        <v>0.78245838881491347</v>
      </c>
      <c r="P50" s="8">
        <v>1.9695869837296622E-2</v>
      </c>
      <c r="Q50" s="8">
        <v>6.5735726898175403E-2</v>
      </c>
      <c r="R50" s="8">
        <v>9.1336116910229651E-2</v>
      </c>
      <c r="S50" s="8">
        <v>0.34464400893078639</v>
      </c>
      <c r="T50" s="8">
        <v>0.39973430813124111</v>
      </c>
      <c r="U50" s="8">
        <v>7.0504339969668615E-3</v>
      </c>
      <c r="V50" s="8">
        <v>1.3906581740976646E-4</v>
      </c>
      <c r="W50" s="8">
        <v>1.7107939193370194</v>
      </c>
      <c r="X50" s="8"/>
      <c r="Y50" s="8">
        <v>3.1298335552596539</v>
      </c>
      <c r="Z50" s="8">
        <v>7.8783479349186489E-2</v>
      </c>
      <c r="AA50" s="8">
        <v>0.39441436138905239</v>
      </c>
      <c r="AB50" s="8">
        <v>0.1826722338204593</v>
      </c>
      <c r="AC50" s="8">
        <v>0.68928801786157279</v>
      </c>
      <c r="AD50" s="8">
        <v>0.79946861626248222</v>
      </c>
      <c r="AE50" s="8">
        <v>1.4100867993933723E-2</v>
      </c>
      <c r="AF50" s="8">
        <v>2.7813163481953292E-4</v>
      </c>
      <c r="AG50" s="8">
        <v>5.2888392635711599</v>
      </c>
      <c r="AH50" s="8">
        <v>2.2689288522444699</v>
      </c>
      <c r="AI50" s="8"/>
      <c r="AJ50" s="8">
        <v>1.7753424140628788</v>
      </c>
      <c r="AK50" s="8">
        <v>4.4688527343893898E-2</v>
      </c>
      <c r="AL50" s="8">
        <v>0.29829937476506607</v>
      </c>
      <c r="AM50" s="8">
        <v>0.20723515090959407</v>
      </c>
      <c r="AN50" s="8">
        <v>0.78197273561626202</v>
      </c>
      <c r="AO50" s="8">
        <v>0.90696870495095416</v>
      </c>
      <c r="AP50" s="8">
        <v>3.1993866233126826E-2</v>
      </c>
      <c r="AQ50" s="8">
        <v>6.3106089096396083E-4</v>
      </c>
      <c r="AR50" s="8">
        <v>4.0471318347727401</v>
      </c>
      <c r="AS50" s="8"/>
      <c r="AT50" s="8">
        <v>0.22465758593712115</v>
      </c>
      <c r="AU50" s="8">
        <v>7.3641788827944921E-2</v>
      </c>
      <c r="AV50" s="8">
        <v>9.4263669545479198E-2</v>
      </c>
      <c r="AW50" s="8"/>
      <c r="AX50" s="8"/>
      <c r="AY50" s="8">
        <v>1.7753424140628788</v>
      </c>
      <c r="AZ50" s="8">
        <v>4.4688527343893898E-2</v>
      </c>
      <c r="BA50" s="8">
        <v>0.29829937476506607</v>
      </c>
      <c r="BB50" s="8">
        <v>9.4263669545479198E-2</v>
      </c>
      <c r="BC50" s="8">
        <v>0.11297148136411488</v>
      </c>
      <c r="BD50" s="8">
        <v>0.78197273561626202</v>
      </c>
      <c r="BE50" s="8">
        <v>0.90696870495095416</v>
      </c>
      <c r="BF50" s="8">
        <v>3.1993866233126826E-2</v>
      </c>
      <c r="BG50" s="8">
        <v>6.3106089096396083E-4</v>
      </c>
      <c r="BH50" s="8">
        <v>4.0471318347727401</v>
      </c>
      <c r="BI50" s="8"/>
      <c r="BJ50" s="8">
        <v>47.010100000000001</v>
      </c>
      <c r="BK50" s="8">
        <v>1.5737000000000001</v>
      </c>
      <c r="BL50" s="8">
        <v>6.7011000000000003</v>
      </c>
      <c r="BM50" s="8">
        <v>3.3172172054880278</v>
      </c>
      <c r="BN50" s="8">
        <v>3.5774594377351909</v>
      </c>
      <c r="BO50" s="8">
        <v>13.8926</v>
      </c>
      <c r="BP50" s="8">
        <v>22.417100000000001</v>
      </c>
      <c r="BQ50" s="8">
        <v>0.43700000000000006</v>
      </c>
      <c r="BR50" s="8">
        <v>1.3100000000000001E-2</v>
      </c>
      <c r="BS50" s="8">
        <v>98.939376643223227</v>
      </c>
      <c r="BT50" s="8"/>
      <c r="BU50" s="8">
        <v>0.22465758593712115</v>
      </c>
      <c r="BV50" s="8">
        <v>7.3641788827944921E-2</v>
      </c>
      <c r="BW50" s="8">
        <v>0.87376701338403984</v>
      </c>
      <c r="BX50" s="8">
        <v>0.79050394388037737</v>
      </c>
      <c r="BY50" s="8">
        <v>0.45486332377368516</v>
      </c>
      <c r="BZ50" s="8">
        <v>0.80717503565276272</v>
      </c>
      <c r="CA50" s="8"/>
      <c r="CB50" s="8">
        <v>3.2624927124090784E-2</v>
      </c>
      <c r="CC50" s="8">
        <v>0</v>
      </c>
      <c r="CD50" s="8">
        <v>4.4688527343893898E-2</v>
      </c>
      <c r="CE50" s="8">
        <v>0</v>
      </c>
      <c r="CF50" s="8">
        <v>6.1638742421388414E-2</v>
      </c>
      <c r="CG50" s="8">
        <v>7.3641788827944921E-2</v>
      </c>
      <c r="CH50" s="8">
        <v>0</v>
      </c>
      <c r="CI50" s="8">
        <v>0.39098636780813101</v>
      </c>
      <c r="CJ50" s="8">
        <v>5.6485740682057438E-2</v>
      </c>
      <c r="CK50" s="8">
        <v>0</v>
      </c>
      <c r="CL50" s="8">
        <v>0.36349982317886348</v>
      </c>
      <c r="CM50" s="8">
        <v>1.02356591738637</v>
      </c>
      <c r="CN50" s="8">
        <v>7.9275489495452545E-2</v>
      </c>
      <c r="CO50" s="8">
        <v>2.1009259377917866E-2</v>
      </c>
      <c r="CP50" s="8">
        <v>0.10028474887337041</v>
      </c>
      <c r="CQ50" s="8">
        <v>0.62342175662535704</v>
      </c>
      <c r="CR50" s="8">
        <v>0.16521663215375826</v>
      </c>
      <c r="CS50" s="8">
        <v>0.7886383887791153</v>
      </c>
      <c r="CT50" s="8">
        <v>0.11833031617183881</v>
      </c>
      <c r="CU50" s="8"/>
      <c r="CV50" s="8"/>
      <c r="CW50" s="8">
        <f t="shared" si="4"/>
        <v>4.1647922594818094E-2</v>
      </c>
      <c r="CX50" s="8">
        <f t="shared" si="5"/>
        <v>1.5996933116563413E-2</v>
      </c>
      <c r="CY50" s="8">
        <f t="shared" si="6"/>
        <v>0.84932384923957271</v>
      </c>
      <c r="CZ50" s="8">
        <f t="shared" si="7"/>
        <v>6.9942018643141701E-2</v>
      </c>
    </row>
    <row r="51" spans="1:104" s="7" customFormat="1" x14ac:dyDescent="0.25">
      <c r="D51" s="57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</row>
    <row r="52" spans="1:104" s="7" customFormat="1" x14ac:dyDescent="0.25">
      <c r="A52" s="7" t="s">
        <v>20</v>
      </c>
      <c r="B52" s="7" t="s">
        <v>92</v>
      </c>
      <c r="C52" s="7" t="s">
        <v>65</v>
      </c>
      <c r="D52" s="57" t="s">
        <v>90</v>
      </c>
      <c r="E52" s="8">
        <v>47.476199999999999</v>
      </c>
      <c r="F52" s="8">
        <v>1.4470000000000001</v>
      </c>
      <c r="G52" s="8">
        <v>6.8323999999999998</v>
      </c>
      <c r="H52" s="8">
        <v>6.4835000000000003</v>
      </c>
      <c r="I52" s="8">
        <v>14.0212</v>
      </c>
      <c r="J52" s="8">
        <v>22.607199999999999</v>
      </c>
      <c r="K52" s="8">
        <v>0.41110000000000002</v>
      </c>
      <c r="L52" s="8">
        <v>-2.3E-3</v>
      </c>
      <c r="M52" s="8">
        <v>99.276300000000006</v>
      </c>
      <c r="N52" s="8"/>
      <c r="O52" s="8">
        <v>0.79021637816245005</v>
      </c>
      <c r="P52" s="8">
        <v>1.8110137672090111E-2</v>
      </c>
      <c r="Q52" s="8">
        <v>6.7023739454581122E-2</v>
      </c>
      <c r="R52" s="8">
        <v>9.023660403618651E-2</v>
      </c>
      <c r="S52" s="8">
        <v>0.34783428429670055</v>
      </c>
      <c r="T52" s="8">
        <v>0.40312410841654778</v>
      </c>
      <c r="U52" s="8">
        <v>6.6325707463457135E-3</v>
      </c>
      <c r="V52" s="8">
        <v>-2.4416135881104032E-5</v>
      </c>
      <c r="W52" s="8">
        <v>1.7231534066490206</v>
      </c>
      <c r="X52" s="8"/>
      <c r="Y52" s="8">
        <v>3.1608655126498002</v>
      </c>
      <c r="Z52" s="8">
        <v>7.2440550688360444E-2</v>
      </c>
      <c r="AA52" s="8">
        <v>0.40214243672748673</v>
      </c>
      <c r="AB52" s="8">
        <v>0.18047320807237302</v>
      </c>
      <c r="AC52" s="8">
        <v>0.69566856859340109</v>
      </c>
      <c r="AD52" s="8">
        <v>0.80624821683309555</v>
      </c>
      <c r="AE52" s="8">
        <v>1.3265141492691427E-2</v>
      </c>
      <c r="AF52" s="8">
        <v>-4.8832271762208063E-5</v>
      </c>
      <c r="AG52" s="8">
        <v>5.331054802785447</v>
      </c>
      <c r="AH52" s="8">
        <v>2.250961665922111</v>
      </c>
      <c r="AI52" s="8"/>
      <c r="AJ52" s="8">
        <v>1.7787467750274855</v>
      </c>
      <c r="AK52" s="8">
        <v>4.0765225664446736E-2</v>
      </c>
      <c r="AL52" s="8">
        <v>0.30173573643802687</v>
      </c>
      <c r="AM52" s="8">
        <v>0.20311913654844826</v>
      </c>
      <c r="AN52" s="8">
        <v>0.7829616400453262</v>
      </c>
      <c r="AO52" s="8">
        <v>0.90741691465467811</v>
      </c>
      <c r="AP52" s="8">
        <v>2.9859324993081214E-2</v>
      </c>
      <c r="AQ52" s="8">
        <v>-1.0991957179662112E-4</v>
      </c>
      <c r="AR52" s="8">
        <v>4.0444948337996962</v>
      </c>
      <c r="AS52" s="8"/>
      <c r="AT52" s="8">
        <v>0.22125322497251454</v>
      </c>
      <c r="AU52" s="8">
        <v>8.048251146551233E-2</v>
      </c>
      <c r="AV52" s="8">
        <v>8.8989667599393307E-2</v>
      </c>
      <c r="AW52" s="8"/>
      <c r="AX52" s="8"/>
      <c r="AY52" s="8">
        <v>1.7787467750274855</v>
      </c>
      <c r="AZ52" s="8">
        <v>4.0765225664446736E-2</v>
      </c>
      <c r="BA52" s="8">
        <v>0.30173573643802687</v>
      </c>
      <c r="BB52" s="8">
        <v>8.8989667599393307E-2</v>
      </c>
      <c r="BC52" s="8">
        <v>0.11412946894905496</v>
      </c>
      <c r="BD52" s="8">
        <v>0.7829616400453262</v>
      </c>
      <c r="BE52" s="8">
        <v>0.90741691465467811</v>
      </c>
      <c r="BF52" s="8">
        <v>2.9859324993081214E-2</v>
      </c>
      <c r="BG52" s="8">
        <v>-1.0991957179662112E-4</v>
      </c>
      <c r="BH52" s="8">
        <v>4.0444948337996962</v>
      </c>
      <c r="BI52" s="8"/>
      <c r="BJ52" s="8">
        <v>47.476199999999999</v>
      </c>
      <c r="BK52" s="8">
        <v>1.4470000000000001</v>
      </c>
      <c r="BL52" s="8">
        <v>6.8323999999999989</v>
      </c>
      <c r="BM52" s="8">
        <v>3.1566172857930956</v>
      </c>
      <c r="BN52" s="8">
        <v>3.6429773408115191</v>
      </c>
      <c r="BO52" s="8">
        <v>14.0212</v>
      </c>
      <c r="BP52" s="8">
        <v>22.607200000000002</v>
      </c>
      <c r="BQ52" s="8">
        <v>0.41110000000000002</v>
      </c>
      <c r="BR52" s="8">
        <v>-2.3E-3</v>
      </c>
      <c r="BS52" s="8">
        <v>99.592394626604616</v>
      </c>
      <c r="BT52" s="8"/>
      <c r="BU52" s="8">
        <v>0.22125322497251454</v>
      </c>
      <c r="BV52" s="8">
        <v>8.048251146551233E-2</v>
      </c>
      <c r="BW52" s="8">
        <v>0.87277828549990699</v>
      </c>
      <c r="BX52" s="8">
        <v>0.79401369404027522</v>
      </c>
      <c r="BY52" s="8">
        <v>0.43811562569422091</v>
      </c>
      <c r="BZ52" s="8">
        <v>0.8098543648197144</v>
      </c>
      <c r="CA52" s="8"/>
      <c r="CB52" s="8">
        <v>2.9749405421284594E-2</v>
      </c>
      <c r="CC52" s="8">
        <v>0</v>
      </c>
      <c r="CD52" s="8">
        <v>4.0765225664446736E-2</v>
      </c>
      <c r="CE52" s="8">
        <v>0</v>
      </c>
      <c r="CF52" s="8">
        <v>5.924026217810871E-2</v>
      </c>
      <c r="CG52" s="8">
        <v>8.048251146551233E-2</v>
      </c>
      <c r="CH52" s="8">
        <v>0</v>
      </c>
      <c r="CI52" s="8">
        <v>0.3914808200226631</v>
      </c>
      <c r="CJ52" s="8">
        <v>5.7064734474527479E-2</v>
      </c>
      <c r="CK52" s="8">
        <v>0</v>
      </c>
      <c r="CL52" s="8">
        <v>0.36346445767330515</v>
      </c>
      <c r="CM52" s="8">
        <v>1.0222474168998481</v>
      </c>
      <c r="CN52" s="8">
        <v>7.9366273629159573E-2</v>
      </c>
      <c r="CO52" s="8">
        <v>2.0589525905368139E-2</v>
      </c>
      <c r="CP52" s="8">
        <v>9.9955799534527712E-2</v>
      </c>
      <c r="CQ52" s="8">
        <v>0.62422909278700711</v>
      </c>
      <c r="CR52" s="8">
        <v>0.16194008473771193</v>
      </c>
      <c r="CS52" s="8">
        <v>0.78616917752471904</v>
      </c>
      <c r="CT52" s="8">
        <v>0.12124773712995907</v>
      </c>
      <c r="CU52" s="8"/>
      <c r="CV52" s="8"/>
      <c r="CW52" s="8">
        <f t="shared" ref="CW52:CW57" si="8">IF(AU52&gt;BF52,AU52-BF52,0)</f>
        <v>5.0623186472431116E-2</v>
      </c>
      <c r="CX52" s="8">
        <f t="shared" ref="CX52:CX57" si="9">IF(AU52&gt;CW52,(AU52-CW52)/2,0)</f>
        <v>1.4929662496540607E-2</v>
      </c>
      <c r="CY52" s="8">
        <f t="shared" ref="CY52:CY57" si="10">IF(BE52&gt;(CW52+CX52),BE52-(CW52+CX52),0)</f>
        <v>0.84186406568570638</v>
      </c>
      <c r="CZ52" s="8">
        <f t="shared" ref="CZ52:CZ57" si="11">(AM52+AN52-CY52)/2</f>
        <v>7.2108355454034045E-2</v>
      </c>
    </row>
    <row r="53" spans="1:104" s="7" customFormat="1" x14ac:dyDescent="0.25">
      <c r="A53" s="7" t="s">
        <v>20</v>
      </c>
      <c r="B53" s="7" t="s">
        <v>92</v>
      </c>
      <c r="C53" s="7" t="s">
        <v>59</v>
      </c>
      <c r="D53" s="57" t="s">
        <v>90</v>
      </c>
      <c r="E53" s="8">
        <v>46.330599999999997</v>
      </c>
      <c r="F53" s="8">
        <v>1.4100999999999999</v>
      </c>
      <c r="G53" s="8">
        <v>7.1741999999999999</v>
      </c>
      <c r="H53" s="8">
        <v>7.3216999999999999</v>
      </c>
      <c r="I53" s="8">
        <v>13.587300000000001</v>
      </c>
      <c r="J53" s="8">
        <v>22.744299999999999</v>
      </c>
      <c r="K53" s="8">
        <v>0.4078</v>
      </c>
      <c r="L53" s="8">
        <v>5.7999999999999996E-3</v>
      </c>
      <c r="M53" s="8">
        <v>98.981799999999978</v>
      </c>
      <c r="N53" s="8"/>
      <c r="O53" s="8">
        <v>0.77114846870838882</v>
      </c>
      <c r="P53" s="8">
        <v>1.7648310387984978E-2</v>
      </c>
      <c r="Q53" s="8">
        <v>7.0376692171865804E-2</v>
      </c>
      <c r="R53" s="8">
        <v>0.10190257480862909</v>
      </c>
      <c r="S53" s="8">
        <v>0.33707020590424214</v>
      </c>
      <c r="T53" s="8">
        <v>0.40556883024251067</v>
      </c>
      <c r="U53" s="8">
        <v>6.5793294827530572E-3</v>
      </c>
      <c r="V53" s="8">
        <v>6.1571125265392769E-5</v>
      </c>
      <c r="W53" s="8">
        <v>1.7103559828316399</v>
      </c>
      <c r="X53" s="8"/>
      <c r="Y53" s="8">
        <v>3.0845938748335553</v>
      </c>
      <c r="Z53" s="8">
        <v>7.0593241551939911E-2</v>
      </c>
      <c r="AA53" s="8">
        <v>0.4222601530311948</v>
      </c>
      <c r="AB53" s="8">
        <v>0.20380514961725818</v>
      </c>
      <c r="AC53" s="8">
        <v>0.67414041180848427</v>
      </c>
      <c r="AD53" s="8">
        <v>0.81113766048502134</v>
      </c>
      <c r="AE53" s="8">
        <v>1.3158658965506114E-2</v>
      </c>
      <c r="AF53" s="8">
        <v>1.2314225053078554E-4</v>
      </c>
      <c r="AG53" s="8">
        <v>5.2798122925434914</v>
      </c>
      <c r="AH53" s="8">
        <v>2.2728080725421269</v>
      </c>
      <c r="AI53" s="8"/>
      <c r="AJ53" s="8">
        <v>1.7526724648089258</v>
      </c>
      <c r="AK53" s="8">
        <v>4.0111222316541337E-2</v>
      </c>
      <c r="AL53" s="8">
        <v>0.31990542817405782</v>
      </c>
      <c r="AM53" s="8">
        <v>0.23160499463788017</v>
      </c>
      <c r="AN53" s="8">
        <v>0.7660958849925984</v>
      </c>
      <c r="AO53" s="8">
        <v>0.92178011134664573</v>
      </c>
      <c r="AP53" s="8">
        <v>2.9907106320631129E-2</v>
      </c>
      <c r="AQ53" s="8">
        <v>2.7987870107737438E-4</v>
      </c>
      <c r="AR53" s="8">
        <v>4.0623570912983569</v>
      </c>
      <c r="AS53" s="8"/>
      <c r="AT53" s="8">
        <v>0.2473275351910742</v>
      </c>
      <c r="AU53" s="8">
        <v>7.2577892982983616E-2</v>
      </c>
      <c r="AV53" s="8">
        <v>0.12471418259671643</v>
      </c>
      <c r="AW53" s="8"/>
      <c r="AX53" s="8"/>
      <c r="AY53" s="8">
        <v>1.7526724648089258</v>
      </c>
      <c r="AZ53" s="8">
        <v>4.0111222316541337E-2</v>
      </c>
      <c r="BA53" s="8">
        <v>0.31990542817405782</v>
      </c>
      <c r="BB53" s="8">
        <v>0.12471418259671643</v>
      </c>
      <c r="BC53" s="8">
        <v>0.10689081204116374</v>
      </c>
      <c r="BD53" s="8">
        <v>0.7660958849925984</v>
      </c>
      <c r="BE53" s="8">
        <v>0.92178011134664573</v>
      </c>
      <c r="BF53" s="8">
        <v>2.9907106320631129E-2</v>
      </c>
      <c r="BG53" s="8">
        <v>2.7987870107737438E-4</v>
      </c>
      <c r="BH53" s="8">
        <v>4.0623570912983569</v>
      </c>
      <c r="BI53" s="8"/>
      <c r="BJ53" s="8">
        <v>46.330599999999997</v>
      </c>
      <c r="BK53" s="8">
        <v>1.4100999999999999</v>
      </c>
      <c r="BL53" s="8">
        <v>7.1741999999999999</v>
      </c>
      <c r="BM53" s="8">
        <v>4.3813053934590647</v>
      </c>
      <c r="BN53" s="8">
        <v>3.3791259974571664</v>
      </c>
      <c r="BO53" s="8">
        <v>13.587300000000001</v>
      </c>
      <c r="BP53" s="8">
        <v>22.744299999999996</v>
      </c>
      <c r="BQ53" s="8">
        <v>0.4078</v>
      </c>
      <c r="BR53" s="8">
        <v>5.7999999999999987E-3</v>
      </c>
      <c r="BS53" s="8">
        <v>99.42053139091621</v>
      </c>
      <c r="BT53" s="8"/>
      <c r="BU53" s="8">
        <v>0.2473275351910742</v>
      </c>
      <c r="BV53" s="8">
        <v>7.2577892982983616E-2</v>
      </c>
      <c r="BW53" s="8">
        <v>0.87755734147569742</v>
      </c>
      <c r="BX53" s="8">
        <v>0.76786129052661523</v>
      </c>
      <c r="BY53" s="8">
        <v>0.53847794945748029</v>
      </c>
      <c r="BZ53" s="8">
        <v>0.78924418177289146</v>
      </c>
      <c r="CA53" s="8"/>
      <c r="CB53" s="8">
        <v>3.0186985021708503E-2</v>
      </c>
      <c r="CC53" s="8">
        <v>0</v>
      </c>
      <c r="CD53" s="8">
        <v>4.0111222316541337E-2</v>
      </c>
      <c r="CE53" s="8">
        <v>0</v>
      </c>
      <c r="CF53" s="8">
        <v>9.4527197575007937E-2</v>
      </c>
      <c r="CG53" s="8">
        <v>7.2577892982983616E-2</v>
      </c>
      <c r="CH53" s="8">
        <v>0</v>
      </c>
      <c r="CI53" s="8">
        <v>0.3830479424962992</v>
      </c>
      <c r="CJ53" s="8">
        <v>5.344540602058187E-2</v>
      </c>
      <c r="CK53" s="8">
        <v>0</v>
      </c>
      <c r="CL53" s="8">
        <v>0.35728189923605641</v>
      </c>
      <c r="CM53" s="8">
        <v>1.0311785456491789</v>
      </c>
      <c r="CN53" s="8">
        <v>7.2413114307195894E-2</v>
      </c>
      <c r="CO53" s="8">
        <v>2.1891827484483026E-2</v>
      </c>
      <c r="CP53" s="8">
        <v>9.430494179167892E-2</v>
      </c>
      <c r="CQ53" s="8">
        <v>0.62126965637820664</v>
      </c>
      <c r="CR53" s="8">
        <v>0.18782133966891412</v>
      </c>
      <c r="CS53" s="8">
        <v>0.80909099604712076</v>
      </c>
      <c r="CT53" s="8">
        <v>0.11268911529952495</v>
      </c>
      <c r="CU53" s="8"/>
      <c r="CV53" s="8"/>
      <c r="CW53" s="8">
        <f t="shared" si="8"/>
        <v>4.2670786662352488E-2</v>
      </c>
      <c r="CX53" s="8">
        <f t="shared" si="9"/>
        <v>1.4953553160315564E-2</v>
      </c>
      <c r="CY53" s="8">
        <f t="shared" si="10"/>
        <v>0.86415577152397771</v>
      </c>
      <c r="CZ53" s="8">
        <f t="shared" si="11"/>
        <v>6.6772554053250444E-2</v>
      </c>
    </row>
    <row r="54" spans="1:104" s="7" customFormat="1" x14ac:dyDescent="0.25">
      <c r="A54" s="7" t="s">
        <v>20</v>
      </c>
      <c r="B54" s="7" t="s">
        <v>92</v>
      </c>
      <c r="C54" s="7" t="s">
        <v>57</v>
      </c>
      <c r="D54" s="57" t="s">
        <v>90</v>
      </c>
      <c r="E54" s="8">
        <v>47.584400000000002</v>
      </c>
      <c r="F54" s="8">
        <v>1.2659</v>
      </c>
      <c r="G54" s="8">
        <v>6.4851000000000001</v>
      </c>
      <c r="H54" s="8">
        <v>6.9147999999999996</v>
      </c>
      <c r="I54" s="8">
        <v>13.9535</v>
      </c>
      <c r="J54" s="8">
        <v>22.757100000000001</v>
      </c>
      <c r="K54" s="8">
        <v>0.42149999999999999</v>
      </c>
      <c r="L54" s="8">
        <v>1.3299999999999999E-2</v>
      </c>
      <c r="M54" s="8">
        <v>99.395600000000002</v>
      </c>
      <c r="N54" s="8"/>
      <c r="O54" s="8">
        <v>0.79201731025299604</v>
      </c>
      <c r="P54" s="8">
        <v>1.5843554443053815E-2</v>
      </c>
      <c r="Q54" s="8">
        <v>6.361683343143025E-2</v>
      </c>
      <c r="R54" s="8">
        <v>9.6239387613082816E-2</v>
      </c>
      <c r="S54" s="8">
        <v>0.34615480029769286</v>
      </c>
      <c r="T54" s="8">
        <v>0.40579707560627676</v>
      </c>
      <c r="U54" s="8">
        <v>6.80036139524378E-3</v>
      </c>
      <c r="V54" s="8">
        <v>1.4118895966029724E-4</v>
      </c>
      <c r="W54" s="8">
        <v>1.7266105119994368</v>
      </c>
      <c r="X54" s="8"/>
      <c r="Y54" s="8">
        <v>3.1680692410119842</v>
      </c>
      <c r="Z54" s="8">
        <v>6.3374217772215261E-2</v>
      </c>
      <c r="AA54" s="8">
        <v>0.38170100058858147</v>
      </c>
      <c r="AB54" s="8">
        <v>0.19247877522616563</v>
      </c>
      <c r="AC54" s="8">
        <v>0.69230960059538571</v>
      </c>
      <c r="AD54" s="8">
        <v>0.81159415121255352</v>
      </c>
      <c r="AE54" s="8">
        <v>1.360072279048756E-2</v>
      </c>
      <c r="AF54" s="8">
        <v>2.8237791932059447E-4</v>
      </c>
      <c r="AG54" s="8">
        <v>5.3234100871166925</v>
      </c>
      <c r="AH54" s="8">
        <v>2.25419417321267</v>
      </c>
      <c r="AI54" s="8"/>
      <c r="AJ54" s="8">
        <v>1.7853608058558752</v>
      </c>
      <c r="AK54" s="8">
        <v>3.5714448108509621E-2</v>
      </c>
      <c r="AL54" s="8">
        <v>0.2868093904787421</v>
      </c>
      <c r="AM54" s="8">
        <v>0.2169422667909669</v>
      </c>
      <c r="AN54" s="8">
        <v>0.78030013386065467</v>
      </c>
      <c r="AO54" s="8">
        <v>0.91474540333841037</v>
      </c>
      <c r="AP54" s="8">
        <v>3.0658670065797824E-2</v>
      </c>
      <c r="AQ54" s="8">
        <v>6.3653466037640147E-4</v>
      </c>
      <c r="AR54" s="8">
        <v>4.0511676531593332</v>
      </c>
      <c r="AS54" s="8"/>
      <c r="AT54" s="8">
        <v>0.2146391941441248</v>
      </c>
      <c r="AU54" s="8">
        <v>7.2170196334617298E-2</v>
      </c>
      <c r="AV54" s="8">
        <v>0.10233530631866251</v>
      </c>
      <c r="AW54" s="8"/>
      <c r="AX54" s="8"/>
      <c r="AY54" s="8">
        <v>1.7853608058558752</v>
      </c>
      <c r="AZ54" s="8">
        <v>3.5714448108509621E-2</v>
      </c>
      <c r="BA54" s="8">
        <v>0.2868093904787421</v>
      </c>
      <c r="BB54" s="8">
        <v>0.10233530631866251</v>
      </c>
      <c r="BC54" s="8">
        <v>0.11460696047230438</v>
      </c>
      <c r="BD54" s="8">
        <v>0.78030013386065467</v>
      </c>
      <c r="BE54" s="8">
        <v>0.91474540333841037</v>
      </c>
      <c r="BF54" s="8">
        <v>3.0658670065797824E-2</v>
      </c>
      <c r="BG54" s="8">
        <v>6.3653466037640147E-4</v>
      </c>
      <c r="BH54" s="8">
        <v>4.0511676531593332</v>
      </c>
      <c r="BI54" s="8"/>
      <c r="BJ54" s="8">
        <v>47.584400000000002</v>
      </c>
      <c r="BK54" s="8">
        <v>1.2659</v>
      </c>
      <c r="BL54" s="8">
        <v>6.4850999999999992</v>
      </c>
      <c r="BM54" s="8">
        <v>3.6248047296748469</v>
      </c>
      <c r="BN54" s="8">
        <v>3.6529728484743944</v>
      </c>
      <c r="BO54" s="8">
        <v>13.9535</v>
      </c>
      <c r="BP54" s="8">
        <v>22.757099999999998</v>
      </c>
      <c r="BQ54" s="8">
        <v>0.42149999999999999</v>
      </c>
      <c r="BR54" s="8">
        <v>1.3299999999999999E-2</v>
      </c>
      <c r="BS54" s="8">
        <v>99.758577578149243</v>
      </c>
      <c r="BT54" s="8"/>
      <c r="BU54" s="8">
        <v>0.2146391941441248</v>
      </c>
      <c r="BV54" s="8">
        <v>7.2170196334617298E-2</v>
      </c>
      <c r="BW54" s="8">
        <v>0.87193423630446298</v>
      </c>
      <c r="BX54" s="8">
        <v>0.78245783908785693</v>
      </c>
      <c r="BY54" s="8">
        <v>0.47171677438618698</v>
      </c>
      <c r="BZ54" s="8">
        <v>0.80025675937662644</v>
      </c>
      <c r="CA54" s="8"/>
      <c r="CB54" s="8">
        <v>3.1295204726174225E-2</v>
      </c>
      <c r="CC54" s="8">
        <v>0</v>
      </c>
      <c r="CD54" s="8">
        <v>3.5714448108509621E-2</v>
      </c>
      <c r="CE54" s="8">
        <v>0</v>
      </c>
      <c r="CF54" s="8">
        <v>7.1040101592488289E-2</v>
      </c>
      <c r="CG54" s="8">
        <v>7.2170196334617298E-2</v>
      </c>
      <c r="CH54" s="8">
        <v>0</v>
      </c>
      <c r="CI54" s="8">
        <v>0.39015006693032733</v>
      </c>
      <c r="CJ54" s="8">
        <v>5.7303480236152192E-2</v>
      </c>
      <c r="CK54" s="8">
        <v>0</v>
      </c>
      <c r="CL54" s="8">
        <v>0.36791032865139761</v>
      </c>
      <c r="CM54" s="8">
        <v>1.0255838265796666</v>
      </c>
      <c r="CN54" s="8">
        <v>7.4482804005331457E-2</v>
      </c>
      <c r="CO54" s="8">
        <v>2.0708016872837645E-2</v>
      </c>
      <c r="CP54" s="8">
        <v>9.5190820878169102E-2</v>
      </c>
      <c r="CQ54" s="8">
        <v>0.63133452584999183</v>
      </c>
      <c r="CR54" s="8">
        <v>0.17552623304529158</v>
      </c>
      <c r="CS54" s="8">
        <v>0.80686075889528341</v>
      </c>
      <c r="CT54" s="8">
        <v>0.10788464444312693</v>
      </c>
      <c r="CU54" s="8"/>
      <c r="CV54" s="8"/>
      <c r="CW54" s="8">
        <f t="shared" si="8"/>
        <v>4.1511526268819474E-2</v>
      </c>
      <c r="CX54" s="8">
        <f t="shared" si="9"/>
        <v>1.5329335032898912E-2</v>
      </c>
      <c r="CY54" s="8">
        <f t="shared" si="10"/>
        <v>0.85790454203669197</v>
      </c>
      <c r="CZ54" s="8">
        <f t="shared" si="11"/>
        <v>6.9668929307464822E-2</v>
      </c>
    </row>
    <row r="55" spans="1:104" s="7" customFormat="1" x14ac:dyDescent="0.25">
      <c r="A55" s="7" t="s">
        <v>20</v>
      </c>
      <c r="B55" s="7" t="s">
        <v>92</v>
      </c>
      <c r="C55" s="7" t="s">
        <v>55</v>
      </c>
      <c r="D55" s="57" t="s">
        <v>90</v>
      </c>
      <c r="E55" s="8">
        <v>47.1051</v>
      </c>
      <c r="F55" s="8">
        <v>1.4001999999999999</v>
      </c>
      <c r="G55" s="8">
        <v>6.774</v>
      </c>
      <c r="H55" s="8">
        <v>6.7899000000000003</v>
      </c>
      <c r="I55" s="8">
        <v>13.990600000000001</v>
      </c>
      <c r="J55" s="8">
        <v>22.675000000000001</v>
      </c>
      <c r="K55" s="8">
        <v>0.43140000000000001</v>
      </c>
      <c r="L55" s="8">
        <v>6.7000000000000002E-3</v>
      </c>
      <c r="M55" s="8">
        <v>99.172899999999984</v>
      </c>
      <c r="N55" s="8"/>
      <c r="O55" s="8">
        <v>0.78403961384820242</v>
      </c>
      <c r="P55" s="8">
        <v>1.7524405506883601E-2</v>
      </c>
      <c r="Q55" s="8">
        <v>6.6450853443201882E-2</v>
      </c>
      <c r="R55" s="8">
        <v>9.4501043841336133E-2</v>
      </c>
      <c r="S55" s="8">
        <v>0.34707516745224509</v>
      </c>
      <c r="T55" s="8">
        <v>0.4043330955777461</v>
      </c>
      <c r="U55" s="8">
        <v>6.9600851860217488E-3</v>
      </c>
      <c r="V55" s="8">
        <v>7.1125265392781313E-5</v>
      </c>
      <c r="W55" s="8">
        <v>1.7209553901210297</v>
      </c>
      <c r="X55" s="8"/>
      <c r="Y55" s="8">
        <v>3.1361584553928097</v>
      </c>
      <c r="Z55" s="8">
        <v>7.0097622027534404E-2</v>
      </c>
      <c r="AA55" s="8">
        <v>0.39870512065921127</v>
      </c>
      <c r="AB55" s="8">
        <v>0.18900208768267227</v>
      </c>
      <c r="AC55" s="8">
        <v>0.69415033490449018</v>
      </c>
      <c r="AD55" s="8">
        <v>0.80866619115549221</v>
      </c>
      <c r="AE55" s="8">
        <v>1.3920170372043498E-2</v>
      </c>
      <c r="AF55" s="8">
        <v>1.4225053078556263E-4</v>
      </c>
      <c r="AG55" s="8">
        <v>5.3108422327250384</v>
      </c>
      <c r="AH55" s="8">
        <v>2.25952861601816</v>
      </c>
      <c r="AI55" s="8"/>
      <c r="AJ55" s="8">
        <v>1.7715599435818414</v>
      </c>
      <c r="AK55" s="8">
        <v>3.9596895721509727E-2</v>
      </c>
      <c r="AL55" s="8">
        <v>0.30029520982748709</v>
      </c>
      <c r="AM55" s="8">
        <v>0.21352781280308569</v>
      </c>
      <c r="AN55" s="8">
        <v>0.78422627276764245</v>
      </c>
      <c r="AO55" s="8">
        <v>0.91360219986112312</v>
      </c>
      <c r="AP55" s="8">
        <v>3.1453023295480442E-2</v>
      </c>
      <c r="AQ55" s="8">
        <v>3.2141914495375097E-4</v>
      </c>
      <c r="AR55" s="8">
        <v>4.054582777003124</v>
      </c>
      <c r="AS55" s="8"/>
      <c r="AT55" s="8">
        <v>0.22844005641815857</v>
      </c>
      <c r="AU55" s="8">
        <v>7.185515340932852E-2</v>
      </c>
      <c r="AV55" s="8">
        <v>0.10916555400624479</v>
      </c>
      <c r="AW55" s="8"/>
      <c r="AX55" s="8"/>
      <c r="AY55" s="8">
        <v>1.7715599435818414</v>
      </c>
      <c r="AZ55" s="8">
        <v>3.9596895721509727E-2</v>
      </c>
      <c r="BA55" s="8">
        <v>0.30029520982748709</v>
      </c>
      <c r="BB55" s="8">
        <v>0.10916555400624479</v>
      </c>
      <c r="BC55" s="8">
        <v>0.1043622587968409</v>
      </c>
      <c r="BD55" s="8">
        <v>0.78422627276764245</v>
      </c>
      <c r="BE55" s="8">
        <v>0.91360219986112312</v>
      </c>
      <c r="BF55" s="8">
        <v>3.1453023295480442E-2</v>
      </c>
      <c r="BG55" s="8">
        <v>3.2141914495375097E-4</v>
      </c>
      <c r="BH55" s="8">
        <v>4.054582777003124</v>
      </c>
      <c r="BI55" s="8"/>
      <c r="BJ55" s="8">
        <v>47.1051</v>
      </c>
      <c r="BK55" s="8">
        <v>1.4001999999999999</v>
      </c>
      <c r="BL55" s="8">
        <v>6.774</v>
      </c>
      <c r="BM55" s="8">
        <v>3.8576091405144495</v>
      </c>
      <c r="BN55" s="8">
        <v>3.3185808054810457</v>
      </c>
      <c r="BO55" s="8">
        <v>13.990600000000001</v>
      </c>
      <c r="BP55" s="8">
        <v>22.675000000000001</v>
      </c>
      <c r="BQ55" s="8">
        <v>0.43140000000000006</v>
      </c>
      <c r="BR55" s="8">
        <v>6.7000000000000002E-3</v>
      </c>
      <c r="BS55" s="8">
        <v>99.559189945995485</v>
      </c>
      <c r="BT55" s="8"/>
      <c r="BU55" s="8">
        <v>0.22844005641815857</v>
      </c>
      <c r="BV55" s="8">
        <v>7.185515340932852E-2</v>
      </c>
      <c r="BW55" s="8">
        <v>0.88255277320190406</v>
      </c>
      <c r="BX55" s="8">
        <v>0.78599154251426084</v>
      </c>
      <c r="BY55" s="8">
        <v>0.51124746970043067</v>
      </c>
      <c r="BZ55" s="8">
        <v>0.80508314537273074</v>
      </c>
      <c r="CA55" s="8"/>
      <c r="CB55" s="8">
        <v>3.1774442440434196E-2</v>
      </c>
      <c r="CC55" s="8">
        <v>0</v>
      </c>
      <c r="CD55" s="8">
        <v>3.9596895721509727E-2</v>
      </c>
      <c r="CE55" s="8">
        <v>0</v>
      </c>
      <c r="CF55" s="8">
        <v>7.7391111565810605E-2</v>
      </c>
      <c r="CG55" s="8">
        <v>7.185515340932852E-2</v>
      </c>
      <c r="CH55" s="8">
        <v>0</v>
      </c>
      <c r="CI55" s="8">
        <v>0.39211313638382123</v>
      </c>
      <c r="CJ55" s="8">
        <v>5.2181129398420449E-2</v>
      </c>
      <c r="CK55" s="8">
        <v>0</v>
      </c>
      <c r="CL55" s="8">
        <v>0.36237951958223713</v>
      </c>
      <c r="CM55" s="8">
        <v>1.027291388501562</v>
      </c>
      <c r="CN55" s="8">
        <v>7.6871519233549443E-2</v>
      </c>
      <c r="CO55" s="8">
        <v>2.0930448186672126E-2</v>
      </c>
      <c r="CP55" s="8">
        <v>9.7801967420221569E-2</v>
      </c>
      <c r="CQ55" s="8">
        <v>0.63048323430054365</v>
      </c>
      <c r="CR55" s="8">
        <v>0.1716669164297413</v>
      </c>
      <c r="CS55" s="8">
        <v>0.80215015073028495</v>
      </c>
      <c r="CT55" s="8">
        <v>0.11145204913083825</v>
      </c>
      <c r="CU55" s="8"/>
      <c r="CV55" s="8"/>
      <c r="CW55" s="8">
        <f t="shared" si="8"/>
        <v>4.0402130113848078E-2</v>
      </c>
      <c r="CX55" s="8">
        <f t="shared" si="9"/>
        <v>1.5726511647740221E-2</v>
      </c>
      <c r="CY55" s="8">
        <f t="shared" si="10"/>
        <v>0.85747355809953485</v>
      </c>
      <c r="CZ55" s="8">
        <f t="shared" si="11"/>
        <v>7.014026373559662E-2</v>
      </c>
    </row>
    <row r="56" spans="1:104" s="7" customFormat="1" x14ac:dyDescent="0.25">
      <c r="A56" s="7" t="s">
        <v>20</v>
      </c>
      <c r="B56" s="7" t="s">
        <v>92</v>
      </c>
      <c r="C56" s="7" t="s">
        <v>54</v>
      </c>
      <c r="D56" s="57" t="s">
        <v>90</v>
      </c>
      <c r="E56" s="8">
        <v>45.573500000000003</v>
      </c>
      <c r="F56" s="8">
        <v>1.6466000000000001</v>
      </c>
      <c r="G56" s="8">
        <v>7.7088999999999999</v>
      </c>
      <c r="H56" s="8">
        <v>7.0162000000000004</v>
      </c>
      <c r="I56" s="8">
        <v>13.352600000000001</v>
      </c>
      <c r="J56" s="8">
        <v>22.501100000000001</v>
      </c>
      <c r="K56" s="8">
        <v>0.43969999999999998</v>
      </c>
      <c r="L56" s="8">
        <v>1.54E-2</v>
      </c>
      <c r="M56" s="8">
        <v>98.254000000000005</v>
      </c>
      <c r="N56" s="8"/>
      <c r="O56" s="8">
        <v>0.7585469374167777</v>
      </c>
      <c r="P56" s="8">
        <v>2.0608260325406757E-2</v>
      </c>
      <c r="Q56" s="8">
        <v>7.5621934471257604E-2</v>
      </c>
      <c r="R56" s="8">
        <v>9.7650661099512884E-2</v>
      </c>
      <c r="S56" s="8">
        <v>0.33124782932274871</v>
      </c>
      <c r="T56" s="8">
        <v>0.40123216833095582</v>
      </c>
      <c r="U56" s="8">
        <v>7.0939950308153976E-3</v>
      </c>
      <c r="V56" s="8">
        <v>1.6348195329087049E-4</v>
      </c>
      <c r="W56" s="8">
        <v>1.6921652679507659</v>
      </c>
      <c r="X56" s="8"/>
      <c r="Y56" s="8">
        <v>3.0341877496671108</v>
      </c>
      <c r="Z56" s="8">
        <v>8.2433041301627027E-2</v>
      </c>
      <c r="AA56" s="8">
        <v>0.45373160682754565</v>
      </c>
      <c r="AB56" s="8">
        <v>0.19530132219902577</v>
      </c>
      <c r="AC56" s="8">
        <v>0.66249565864549742</v>
      </c>
      <c r="AD56" s="8">
        <v>0.80246433666191164</v>
      </c>
      <c r="AE56" s="8">
        <v>1.4187990061630795E-2</v>
      </c>
      <c r="AF56" s="8">
        <v>3.2696390658174099E-4</v>
      </c>
      <c r="AG56" s="8">
        <v>5.2451286692709305</v>
      </c>
      <c r="AH56" s="8">
        <v>2.2878371068956049</v>
      </c>
      <c r="AI56" s="8"/>
      <c r="AJ56" s="8">
        <v>1.7354318307441221</v>
      </c>
      <c r="AK56" s="8">
        <v>4.7148342681030075E-2</v>
      </c>
      <c r="AL56" s="8">
        <v>0.34602133555714204</v>
      </c>
      <c r="AM56" s="8">
        <v>0.22340880597635274</v>
      </c>
      <c r="AN56" s="8">
        <v>0.75784107550320656</v>
      </c>
      <c r="AO56" s="8">
        <v>0.91795384318774431</v>
      </c>
      <c r="AP56" s="8">
        <v>3.2459810135264992E-2</v>
      </c>
      <c r="AQ56" s="8">
        <v>7.4804015809325512E-4</v>
      </c>
      <c r="AR56" s="8">
        <v>4.0610130839429566</v>
      </c>
      <c r="AS56" s="8"/>
      <c r="AT56" s="8">
        <v>0.26456816925587789</v>
      </c>
      <c r="AU56" s="8">
        <v>8.1453166301264146E-2</v>
      </c>
      <c r="AV56" s="8">
        <v>0.12202616788591186</v>
      </c>
      <c r="AW56" s="8"/>
      <c r="AX56" s="8"/>
      <c r="AY56" s="8">
        <v>1.7354318307441221</v>
      </c>
      <c r="AZ56" s="8">
        <v>4.7148342681030075E-2</v>
      </c>
      <c r="BA56" s="8">
        <v>0.34602133555714204</v>
      </c>
      <c r="BB56" s="8">
        <v>0.12202616788591186</v>
      </c>
      <c r="BC56" s="8">
        <v>0.10138263809044087</v>
      </c>
      <c r="BD56" s="8">
        <v>0.75784107550320656</v>
      </c>
      <c r="BE56" s="8">
        <v>0.91795384318774431</v>
      </c>
      <c r="BF56" s="8">
        <v>3.2459810135264992E-2</v>
      </c>
      <c r="BG56" s="8">
        <v>7.4804015809325512E-4</v>
      </c>
      <c r="BH56" s="8">
        <v>4.0610130839429566</v>
      </c>
      <c r="BI56" s="8"/>
      <c r="BJ56" s="8">
        <v>45.573500000000003</v>
      </c>
      <c r="BK56" s="8">
        <v>1.6466000000000001</v>
      </c>
      <c r="BL56" s="8">
        <v>7.7088999999999999</v>
      </c>
      <c r="BM56" s="8">
        <v>4.258712457529505</v>
      </c>
      <c r="BN56" s="8">
        <v>3.1839428274167614</v>
      </c>
      <c r="BO56" s="8">
        <v>13.352600000000001</v>
      </c>
      <c r="BP56" s="8">
        <v>22.501100000000001</v>
      </c>
      <c r="BQ56" s="8">
        <v>0.43969999999999992</v>
      </c>
      <c r="BR56" s="8">
        <v>1.54E-2</v>
      </c>
      <c r="BS56" s="8">
        <v>98.680455284946262</v>
      </c>
      <c r="BT56" s="8"/>
      <c r="BU56" s="8">
        <v>0.26456816925587789</v>
      </c>
      <c r="BV56" s="8">
        <v>8.1453166301264146E-2</v>
      </c>
      <c r="BW56" s="8">
        <v>0.88200670385781765</v>
      </c>
      <c r="BX56" s="8">
        <v>0.77232220844756694</v>
      </c>
      <c r="BY56" s="8">
        <v>0.54620124463145836</v>
      </c>
      <c r="BZ56" s="8">
        <v>0.79371550788900325</v>
      </c>
      <c r="CA56" s="8"/>
      <c r="CB56" s="8">
        <v>3.3207850293358245E-2</v>
      </c>
      <c r="CC56" s="8">
        <v>0</v>
      </c>
      <c r="CD56" s="8">
        <v>4.7148342681030075E-2</v>
      </c>
      <c r="CE56" s="8">
        <v>0</v>
      </c>
      <c r="CF56" s="8">
        <v>8.8818317592553625E-2</v>
      </c>
      <c r="CG56" s="8">
        <v>8.1453166301264146E-2</v>
      </c>
      <c r="CH56" s="8">
        <v>0</v>
      </c>
      <c r="CI56" s="8">
        <v>0.37892053775160328</v>
      </c>
      <c r="CJ56" s="8">
        <v>5.0691319045220437E-2</v>
      </c>
      <c r="CK56" s="8">
        <v>0</v>
      </c>
      <c r="CL56" s="8">
        <v>0.35026700830644825</v>
      </c>
      <c r="CM56" s="8">
        <v>1.0305065419714781</v>
      </c>
      <c r="CN56" s="8">
        <v>7.4103368753205667E-2</v>
      </c>
      <c r="CO56" s="8">
        <v>2.1845404883848896E-2</v>
      </c>
      <c r="CP56" s="8">
        <v>9.5948773637054563E-2</v>
      </c>
      <c r="CQ56" s="8">
        <v>0.60963433799679523</v>
      </c>
      <c r="CR56" s="8">
        <v>0.17971799620865492</v>
      </c>
      <c r="CS56" s="8">
        <v>0.78935233420545015</v>
      </c>
      <c r="CT56" s="8">
        <v>0.12860150898229422</v>
      </c>
      <c r="CU56" s="8"/>
      <c r="CV56" s="8"/>
      <c r="CW56" s="8">
        <f t="shared" si="8"/>
        <v>4.8993356165999154E-2</v>
      </c>
      <c r="CX56" s="8">
        <f t="shared" si="9"/>
        <v>1.6229905067632496E-2</v>
      </c>
      <c r="CY56" s="8">
        <f t="shared" si="10"/>
        <v>0.85273058195411267</v>
      </c>
      <c r="CZ56" s="8">
        <f t="shared" si="11"/>
        <v>6.4259649762723303E-2</v>
      </c>
    </row>
    <row r="57" spans="1:104" s="7" customFormat="1" x14ac:dyDescent="0.25">
      <c r="A57" s="7" t="s">
        <v>20</v>
      </c>
      <c r="B57" s="7" t="s">
        <v>92</v>
      </c>
      <c r="C57" s="7" t="s">
        <v>52</v>
      </c>
      <c r="D57" s="57" t="s">
        <v>90</v>
      </c>
      <c r="E57" s="8">
        <v>47.1355</v>
      </c>
      <c r="F57" s="8">
        <v>1.3835999999999999</v>
      </c>
      <c r="G57" s="8">
        <v>6.0796999999999999</v>
      </c>
      <c r="H57" s="8">
        <v>6.5742000000000003</v>
      </c>
      <c r="I57" s="8">
        <v>14.0724</v>
      </c>
      <c r="J57" s="8">
        <v>22.5351</v>
      </c>
      <c r="K57" s="8">
        <v>0.38850000000000001</v>
      </c>
      <c r="L57" s="8">
        <v>7.6E-3</v>
      </c>
      <c r="M57" s="8">
        <v>98.176599999999993</v>
      </c>
      <c r="N57" s="8"/>
      <c r="O57" s="8">
        <v>0.78454560585885491</v>
      </c>
      <c r="P57" s="8">
        <v>1.7316645807259071E-2</v>
      </c>
      <c r="Q57" s="8">
        <v>5.9639984304492841E-2</v>
      </c>
      <c r="R57" s="8">
        <v>9.1498956158663894E-2</v>
      </c>
      <c r="S57" s="8">
        <v>0.34910444058546264</v>
      </c>
      <c r="T57" s="8">
        <v>0.40183844507845934</v>
      </c>
      <c r="U57" s="8">
        <v>6.2679487593172217E-3</v>
      </c>
      <c r="V57" s="8">
        <v>8.0679405520169844E-5</v>
      </c>
      <c r="W57" s="8">
        <v>1.71029270595803</v>
      </c>
      <c r="X57" s="8"/>
      <c r="Y57" s="8">
        <v>3.1381824234354196</v>
      </c>
      <c r="Z57" s="8">
        <v>6.9266583229036283E-2</v>
      </c>
      <c r="AA57" s="8">
        <v>0.35783990582695702</v>
      </c>
      <c r="AB57" s="8">
        <v>0.18299791231732779</v>
      </c>
      <c r="AC57" s="8">
        <v>0.69820888117092528</v>
      </c>
      <c r="AD57" s="8">
        <v>0.80367689015691868</v>
      </c>
      <c r="AE57" s="8">
        <v>1.2535897518634443E-2</v>
      </c>
      <c r="AF57" s="8">
        <v>1.6135881104033969E-4</v>
      </c>
      <c r="AG57" s="8">
        <v>5.2628698524662596</v>
      </c>
      <c r="AH57" s="8">
        <v>2.2801247867409491</v>
      </c>
      <c r="AI57" s="8"/>
      <c r="AJ57" s="8">
        <v>1.7888618822474702</v>
      </c>
      <c r="AK57" s="8">
        <v>3.9484113328345137E-2</v>
      </c>
      <c r="AL57" s="8">
        <v>0.27197321298703059</v>
      </c>
      <c r="AM57" s="8">
        <v>0.20862903789829296</v>
      </c>
      <c r="AN57" s="8">
        <v>0.7960016881402463</v>
      </c>
      <c r="AO57" s="8">
        <v>0.91624179888883672</v>
      </c>
      <c r="AP57" s="8">
        <v>2.8583410656282754E-2</v>
      </c>
      <c r="AQ57" s="8">
        <v>3.6791822461212763E-4</v>
      </c>
      <c r="AR57" s="8">
        <v>4.0501430623711157</v>
      </c>
      <c r="AS57" s="8"/>
      <c r="AT57" s="8">
        <v>0.21113811775252977</v>
      </c>
      <c r="AU57" s="8">
        <v>6.0835095234500813E-2</v>
      </c>
      <c r="AV57" s="8">
        <v>0.10028612474223357</v>
      </c>
      <c r="AW57" s="8"/>
      <c r="AX57" s="8"/>
      <c r="AY57" s="8">
        <v>1.7888618822474702</v>
      </c>
      <c r="AZ57" s="8">
        <v>3.9484113328345137E-2</v>
      </c>
      <c r="BA57" s="8">
        <v>0.27197321298703059</v>
      </c>
      <c r="BB57" s="8">
        <v>0.10028612474223357</v>
      </c>
      <c r="BC57" s="8">
        <v>0.10834291315605939</v>
      </c>
      <c r="BD57" s="8">
        <v>0.7960016881402463</v>
      </c>
      <c r="BE57" s="8">
        <v>0.91624179888883672</v>
      </c>
      <c r="BF57" s="8">
        <v>2.8583410656282754E-2</v>
      </c>
      <c r="BG57" s="8">
        <v>3.6791822461212763E-4</v>
      </c>
      <c r="BH57" s="8">
        <v>4.0501430623711157</v>
      </c>
      <c r="BI57" s="8"/>
      <c r="BJ57" s="8">
        <v>47.1355</v>
      </c>
      <c r="BK57" s="8">
        <v>1.3835999999999997</v>
      </c>
      <c r="BL57" s="8">
        <v>6.0796999999999999</v>
      </c>
      <c r="BM57" s="8">
        <v>3.5118234842537812</v>
      </c>
      <c r="BN57" s="8">
        <v>3.4140404751221527</v>
      </c>
      <c r="BO57" s="8">
        <v>14.072399999999998</v>
      </c>
      <c r="BP57" s="8">
        <v>22.5351</v>
      </c>
      <c r="BQ57" s="8">
        <v>0.38850000000000001</v>
      </c>
      <c r="BR57" s="8">
        <v>7.6E-3</v>
      </c>
      <c r="BS57" s="8">
        <v>98.52826395937592</v>
      </c>
      <c r="BT57" s="8"/>
      <c r="BU57" s="8">
        <v>0.21113811775252977</v>
      </c>
      <c r="BV57" s="8">
        <v>6.0835095234500813E-2</v>
      </c>
      <c r="BW57" s="8">
        <v>0.88019731305880688</v>
      </c>
      <c r="BX57" s="8">
        <v>0.79233261287860557</v>
      </c>
      <c r="BY57" s="8">
        <v>0.48069111448964857</v>
      </c>
      <c r="BZ57" s="8">
        <v>0.80985450260196801</v>
      </c>
      <c r="CA57" s="8"/>
      <c r="CB57" s="8">
        <v>2.8951328880894883E-2</v>
      </c>
      <c r="CC57" s="8">
        <v>0</v>
      </c>
      <c r="CD57" s="8">
        <v>3.9484113328345137E-2</v>
      </c>
      <c r="CE57" s="8">
        <v>0</v>
      </c>
      <c r="CF57" s="8">
        <v>7.1334795861338687E-2</v>
      </c>
      <c r="CG57" s="8">
        <v>6.0835095234500813E-2</v>
      </c>
      <c r="CH57" s="8">
        <v>0</v>
      </c>
      <c r="CI57" s="8">
        <v>0.39800084407012315</v>
      </c>
      <c r="CJ57" s="8">
        <v>5.4171456578029693E-2</v>
      </c>
      <c r="CK57" s="8">
        <v>0</v>
      </c>
      <c r="CL57" s="8">
        <v>0.37229389723232603</v>
      </c>
      <c r="CM57" s="8">
        <v>1.0250715311855585</v>
      </c>
      <c r="CN57" s="8">
        <v>7.4759805120286987E-2</v>
      </c>
      <c r="CO57" s="8">
        <v>1.9594262735987217E-2</v>
      </c>
      <c r="CP57" s="8">
        <v>9.4354067856274204E-2</v>
      </c>
      <c r="CQ57" s="8">
        <v>0.64648207789967238</v>
      </c>
      <c r="CR57" s="8">
        <v>0.16944051242631841</v>
      </c>
      <c r="CS57" s="8">
        <v>0.81592259032599079</v>
      </c>
      <c r="CT57" s="8">
        <v>0.10031920856284596</v>
      </c>
      <c r="CU57" s="8"/>
      <c r="CV57" s="8"/>
      <c r="CW57" s="8">
        <f t="shared" si="8"/>
        <v>3.2251684578218059E-2</v>
      </c>
      <c r="CX57" s="8">
        <f t="shared" si="9"/>
        <v>1.4291705328141377E-2</v>
      </c>
      <c r="CY57" s="8">
        <f t="shared" si="10"/>
        <v>0.8696984089824773</v>
      </c>
      <c r="CZ57" s="8">
        <f t="shared" si="11"/>
        <v>6.7466158528030951E-2</v>
      </c>
    </row>
    <row r="58" spans="1:104" s="7" customFormat="1" x14ac:dyDescent="0.25">
      <c r="D58" s="57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</row>
    <row r="59" spans="1:104" s="7" customFormat="1" x14ac:dyDescent="0.25">
      <c r="A59" s="7" t="s">
        <v>20</v>
      </c>
      <c r="B59" s="7" t="s">
        <v>91</v>
      </c>
      <c r="C59" s="7" t="s">
        <v>85</v>
      </c>
      <c r="D59" s="57" t="s">
        <v>90</v>
      </c>
      <c r="E59" s="8">
        <v>47.285200000000003</v>
      </c>
      <c r="F59" s="8">
        <v>1.1833</v>
      </c>
      <c r="G59" s="8">
        <v>6.2525000000000004</v>
      </c>
      <c r="H59" s="8">
        <v>6.8300999999999998</v>
      </c>
      <c r="I59" s="8">
        <v>14.254</v>
      </c>
      <c r="J59" s="8">
        <v>22.254200000000001</v>
      </c>
      <c r="K59" s="8">
        <v>0.40870000000000001</v>
      </c>
      <c r="L59" s="8">
        <v>1.7600000000000001E-2</v>
      </c>
      <c r="M59" s="8">
        <v>98.485600000000005</v>
      </c>
      <c r="N59" s="8"/>
      <c r="O59" s="8">
        <v>0.78703728362183767</v>
      </c>
      <c r="P59" s="8">
        <v>1.4809762202753441E-2</v>
      </c>
      <c r="Q59" s="8">
        <v>6.1335099077888956E-2</v>
      </c>
      <c r="R59" s="8">
        <v>9.506054279749479E-2</v>
      </c>
      <c r="S59" s="8">
        <v>0.35360952617216568</v>
      </c>
      <c r="T59" s="8">
        <v>0.39682952924393727</v>
      </c>
      <c r="U59" s="8">
        <v>6.5938498273692362E-3</v>
      </c>
      <c r="V59" s="8">
        <v>1.8683651804670914E-4</v>
      </c>
      <c r="W59" s="8">
        <v>1.7154624294614935</v>
      </c>
      <c r="X59" s="8"/>
      <c r="Y59" s="8">
        <v>3.1481491344873507</v>
      </c>
      <c r="Z59" s="8">
        <v>5.9239048811013766E-2</v>
      </c>
      <c r="AA59" s="8">
        <v>0.36801059446733375</v>
      </c>
      <c r="AB59" s="8">
        <v>0.19012108559498958</v>
      </c>
      <c r="AC59" s="8">
        <v>0.70721905234433136</v>
      </c>
      <c r="AD59" s="8">
        <v>0.79365905848787455</v>
      </c>
      <c r="AE59" s="8">
        <v>1.3187699654738472E-2</v>
      </c>
      <c r="AF59" s="8">
        <v>3.7367303609341828E-4</v>
      </c>
      <c r="AG59" s="8">
        <v>5.279959346883726</v>
      </c>
      <c r="AH59" s="8">
        <v>2.2727447716207312</v>
      </c>
      <c r="AI59" s="8"/>
      <c r="AJ59" s="8">
        <v>1.7887348714221141</v>
      </c>
      <c r="AK59" s="8">
        <v>3.3658809615254207E-2</v>
      </c>
      <c r="AL59" s="8">
        <v>0.27879805149222331</v>
      </c>
      <c r="AM59" s="8">
        <v>0.21604835163043504</v>
      </c>
      <c r="AN59" s="8">
        <v>0.80366420180307363</v>
      </c>
      <c r="AO59" s="8">
        <v>0.90189223781387451</v>
      </c>
      <c r="AP59" s="8">
        <v>2.9972275440011385E-2</v>
      </c>
      <c r="AQ59" s="8">
        <v>8.4926343907696115E-4</v>
      </c>
      <c r="AR59" s="8">
        <v>4.0536180626560636</v>
      </c>
      <c r="AS59" s="8"/>
      <c r="AT59" s="8">
        <v>0.21126512857788593</v>
      </c>
      <c r="AU59" s="8">
        <v>6.7532922914337379E-2</v>
      </c>
      <c r="AV59" s="8">
        <v>0.10723612531212848</v>
      </c>
      <c r="AW59" s="8"/>
      <c r="AX59" s="8"/>
      <c r="AY59" s="8">
        <v>1.7887348714221141</v>
      </c>
      <c r="AZ59" s="8">
        <v>3.3658809615254207E-2</v>
      </c>
      <c r="BA59" s="8">
        <v>0.27879805149222331</v>
      </c>
      <c r="BB59" s="8">
        <v>0.10723612531212848</v>
      </c>
      <c r="BC59" s="8">
        <v>0.10881222631830656</v>
      </c>
      <c r="BD59" s="8">
        <v>0.80366420180307363</v>
      </c>
      <c r="BE59" s="8">
        <v>0.90189223781387451</v>
      </c>
      <c r="BF59" s="8">
        <v>2.9972275440011385E-2</v>
      </c>
      <c r="BG59" s="8">
        <v>8.4926343907696115E-4</v>
      </c>
      <c r="BH59" s="8">
        <v>4.0536180626560636</v>
      </c>
      <c r="BI59" s="8"/>
      <c r="BJ59" s="8">
        <v>47.28520000000001</v>
      </c>
      <c r="BK59" s="8">
        <v>1.1833</v>
      </c>
      <c r="BL59" s="8">
        <v>6.2524999999999995</v>
      </c>
      <c r="BM59" s="8">
        <v>3.7673926920987366</v>
      </c>
      <c r="BN59" s="8">
        <v>3.4399632367848634</v>
      </c>
      <c r="BO59" s="8">
        <v>14.254</v>
      </c>
      <c r="BP59" s="8">
        <v>22.254200000000001</v>
      </c>
      <c r="BQ59" s="8">
        <v>0.40870000000000001</v>
      </c>
      <c r="BR59" s="8">
        <v>1.7600000000000001E-2</v>
      </c>
      <c r="BS59" s="8">
        <v>98.862855928883604</v>
      </c>
      <c r="BT59" s="8"/>
      <c r="BU59" s="8">
        <v>0.21126512857788593</v>
      </c>
      <c r="BV59" s="8">
        <v>6.7532922914337379E-2</v>
      </c>
      <c r="BW59" s="8">
        <v>0.88075064410997361</v>
      </c>
      <c r="BX59" s="8">
        <v>0.78812818288548947</v>
      </c>
      <c r="BY59" s="8">
        <v>0.49635243454929451</v>
      </c>
      <c r="BZ59" s="8">
        <v>0.80651104872586421</v>
      </c>
      <c r="CA59" s="8"/>
      <c r="CB59" s="8">
        <v>3.0821538879088346E-2</v>
      </c>
      <c r="CC59" s="8">
        <v>0</v>
      </c>
      <c r="CD59" s="8">
        <v>3.3658809615254207E-2</v>
      </c>
      <c r="CE59" s="8">
        <v>0</v>
      </c>
      <c r="CF59" s="8">
        <v>7.6414586433040138E-2</v>
      </c>
      <c r="CG59" s="8">
        <v>6.7532922914337379E-2</v>
      </c>
      <c r="CH59" s="8">
        <v>0</v>
      </c>
      <c r="CI59" s="8">
        <v>0.40183210090153682</v>
      </c>
      <c r="CJ59" s="8">
        <v>5.440611315915328E-2</v>
      </c>
      <c r="CK59" s="8">
        <v>0</v>
      </c>
      <c r="CL59" s="8">
        <v>0.36214295942562136</v>
      </c>
      <c r="CM59" s="8">
        <v>1.0268090313280316</v>
      </c>
      <c r="CN59" s="8">
        <v>8.6304783768939311E-2</v>
      </c>
      <c r="CO59" s="8">
        <v>2.3201240305673596E-2</v>
      </c>
      <c r="CP59" s="8">
        <v>0.10950602407461291</v>
      </c>
      <c r="CQ59" s="8">
        <v>0.63105463426519504</v>
      </c>
      <c r="CR59" s="8">
        <v>0.1696458710190879</v>
      </c>
      <c r="CS59" s="8">
        <v>0.80070050528428294</v>
      </c>
      <c r="CT59" s="8">
        <v>0.10119173252959159</v>
      </c>
      <c r="CU59" s="8"/>
      <c r="CV59" s="8"/>
      <c r="CW59" s="8">
        <f t="shared" ref="CW59:CW70" si="12">IF(AU59&gt;BF59,AU59-BF59,0)</f>
        <v>3.7560647474325998E-2</v>
      </c>
      <c r="CX59" s="8">
        <f t="shared" ref="CX59:CX70" si="13">IF(AU59&gt;CW59,(AU59-CW59)/2,0)</f>
        <v>1.4986137720005691E-2</v>
      </c>
      <c r="CY59" s="8">
        <f t="shared" ref="CY59:CY70" si="14">IF(BE59&gt;(CW59+CX59),BE59-(CW59+CX59),0)</f>
        <v>0.84934545261954286</v>
      </c>
      <c r="CZ59" s="8">
        <f t="shared" ref="CZ59:CZ70" si="15">(AM59+AN59-CY59)/2</f>
        <v>8.5183550406982944E-2</v>
      </c>
    </row>
    <row r="60" spans="1:104" s="7" customFormat="1" x14ac:dyDescent="0.25">
      <c r="A60" s="7" t="s">
        <v>20</v>
      </c>
      <c r="B60" s="7" t="s">
        <v>91</v>
      </c>
      <c r="C60" s="7" t="s">
        <v>84</v>
      </c>
      <c r="D60" s="57" t="s">
        <v>90</v>
      </c>
      <c r="E60" s="8">
        <v>47.484499999999997</v>
      </c>
      <c r="F60" s="8">
        <v>1.2133</v>
      </c>
      <c r="G60" s="8">
        <v>6.1355000000000004</v>
      </c>
      <c r="H60" s="8">
        <v>6.7389999999999999</v>
      </c>
      <c r="I60" s="8">
        <v>14.4587</v>
      </c>
      <c r="J60" s="8">
        <v>22.098800000000001</v>
      </c>
      <c r="K60" s="8">
        <v>0.39929999999999999</v>
      </c>
      <c r="L60" s="8">
        <v>1.8100000000000002E-2</v>
      </c>
      <c r="M60" s="8">
        <v>98.547199999999989</v>
      </c>
      <c r="N60" s="8"/>
      <c r="O60" s="8">
        <v>0.79035452729693734</v>
      </c>
      <c r="P60" s="8">
        <v>1.518523153942428E-2</v>
      </c>
      <c r="Q60" s="8">
        <v>6.0187365116735336E-2</v>
      </c>
      <c r="R60" s="8">
        <v>9.3792623521224777E-2</v>
      </c>
      <c r="S60" s="8">
        <v>0.3586876705532126</v>
      </c>
      <c r="T60" s="8">
        <v>0.39405848787446507</v>
      </c>
      <c r="U60" s="8">
        <v>6.4421928947113677E-3</v>
      </c>
      <c r="V60" s="8">
        <v>1.9214437367303611E-4</v>
      </c>
      <c r="W60" s="8">
        <v>1.7189002431703839</v>
      </c>
      <c r="X60" s="8"/>
      <c r="Y60" s="8">
        <v>3.1614181091877493</v>
      </c>
      <c r="Z60" s="8">
        <v>6.074092615769712E-2</v>
      </c>
      <c r="AA60" s="8">
        <v>0.36112419070041202</v>
      </c>
      <c r="AB60" s="8">
        <v>0.18758524704244955</v>
      </c>
      <c r="AC60" s="8">
        <v>0.7173753411064252</v>
      </c>
      <c r="AD60" s="8">
        <v>0.78811697574893014</v>
      </c>
      <c r="AE60" s="8">
        <v>1.2884385789422735E-2</v>
      </c>
      <c r="AF60" s="8">
        <v>3.8428874734607223E-4</v>
      </c>
      <c r="AG60" s="8">
        <v>5.2896294644804325</v>
      </c>
      <c r="AH60" s="8">
        <v>2.2685899041850344</v>
      </c>
      <c r="AI60" s="8"/>
      <c r="AJ60" s="8">
        <v>1.7929903013527673</v>
      </c>
      <c r="AK60" s="8">
        <v>3.4449062963050087E-2</v>
      </c>
      <c r="AL60" s="8">
        <v>0.27308089772664862</v>
      </c>
      <c r="AM60" s="8">
        <v>0.21277699880727832</v>
      </c>
      <c r="AN60" s="8">
        <v>0.81371522817266573</v>
      </c>
      <c r="AO60" s="8">
        <v>0.8939571072504322</v>
      </c>
      <c r="AP60" s="8">
        <v>2.922938752350954E-2</v>
      </c>
      <c r="AQ60" s="8">
        <v>8.7179357252121289E-4</v>
      </c>
      <c r="AR60" s="8">
        <v>4.0510707773688734</v>
      </c>
      <c r="AS60" s="8"/>
      <c r="AT60" s="8">
        <v>0.20700969864723273</v>
      </c>
      <c r="AU60" s="8">
        <v>6.6071199079415888E-2</v>
      </c>
      <c r="AV60" s="8">
        <v>0.10214155473774741</v>
      </c>
      <c r="AW60" s="8"/>
      <c r="AX60" s="8"/>
      <c r="AY60" s="8">
        <v>1.7929903013527673</v>
      </c>
      <c r="AZ60" s="8">
        <v>3.4449062963050087E-2</v>
      </c>
      <c r="BA60" s="8">
        <v>0.27308089772664862</v>
      </c>
      <c r="BB60" s="8">
        <v>0.10214155473774741</v>
      </c>
      <c r="BC60" s="8">
        <v>0.11063544406953091</v>
      </c>
      <c r="BD60" s="8">
        <v>0.81371522817266573</v>
      </c>
      <c r="BE60" s="8">
        <v>0.8939571072504322</v>
      </c>
      <c r="BF60" s="8">
        <v>2.922938752350954E-2</v>
      </c>
      <c r="BG60" s="8">
        <v>8.7179357252121289E-4</v>
      </c>
      <c r="BH60" s="8">
        <v>4.0510707773688726</v>
      </c>
      <c r="BI60" s="8"/>
      <c r="BJ60" s="8">
        <v>47.484499999999997</v>
      </c>
      <c r="BK60" s="8">
        <v>1.2133</v>
      </c>
      <c r="BL60" s="8">
        <v>6.1355000000000004</v>
      </c>
      <c r="BM60" s="8">
        <v>3.5949836035890321</v>
      </c>
      <c r="BN60" s="8">
        <v>3.5040077722868297</v>
      </c>
      <c r="BO60" s="8">
        <v>14.4587</v>
      </c>
      <c r="BP60" s="8">
        <v>22.098800000000001</v>
      </c>
      <c r="BQ60" s="8">
        <v>0.39929999999999999</v>
      </c>
      <c r="BR60" s="8">
        <v>1.8100000000000005E-2</v>
      </c>
      <c r="BS60" s="8">
        <v>98.90719137587584</v>
      </c>
      <c r="BT60" s="8"/>
      <c r="BU60" s="8">
        <v>0.20700969864723273</v>
      </c>
      <c r="BV60" s="8">
        <v>6.6071199079415888E-2</v>
      </c>
      <c r="BW60" s="8">
        <v>0.88031009508419289</v>
      </c>
      <c r="BX60" s="8">
        <v>0.79271445685147335</v>
      </c>
      <c r="BY60" s="8">
        <v>0.48004039586187419</v>
      </c>
      <c r="BZ60" s="8">
        <v>0.81018763720654408</v>
      </c>
      <c r="CA60" s="8"/>
      <c r="CB60" s="8">
        <v>3.0101181096030754E-2</v>
      </c>
      <c r="CC60" s="8">
        <v>0</v>
      </c>
      <c r="CD60" s="8">
        <v>3.4449062963050087E-2</v>
      </c>
      <c r="CE60" s="8">
        <v>0</v>
      </c>
      <c r="CF60" s="8">
        <v>7.2040373641716657E-2</v>
      </c>
      <c r="CG60" s="8">
        <v>6.6071199079415888E-2</v>
      </c>
      <c r="CH60" s="8">
        <v>0</v>
      </c>
      <c r="CI60" s="8">
        <v>0.40685761408633286</v>
      </c>
      <c r="CJ60" s="8">
        <v>5.5317722034765454E-2</v>
      </c>
      <c r="CK60" s="8">
        <v>0</v>
      </c>
      <c r="CL60" s="8">
        <v>0.36069823578312477</v>
      </c>
      <c r="CM60" s="8">
        <v>1.0255353886844365</v>
      </c>
      <c r="CN60" s="8">
        <v>9.2373185188843077E-2</v>
      </c>
      <c r="CO60" s="8">
        <v>2.4154505697145834E-2</v>
      </c>
      <c r="CP60" s="8">
        <v>0.11652769088598891</v>
      </c>
      <c r="CQ60" s="8">
        <v>0.62896885779497957</v>
      </c>
      <c r="CR60" s="8">
        <v>0.16446798741298674</v>
      </c>
      <c r="CS60" s="8">
        <v>0.79343684520796631</v>
      </c>
      <c r="CT60" s="8">
        <v>0.10052026204246597</v>
      </c>
      <c r="CU60" s="8"/>
      <c r="CV60" s="8"/>
      <c r="CW60" s="8">
        <f t="shared" si="12"/>
        <v>3.6841811555906351E-2</v>
      </c>
      <c r="CX60" s="8">
        <f t="shared" si="13"/>
        <v>1.4614693761754768E-2</v>
      </c>
      <c r="CY60" s="8">
        <f t="shared" si="14"/>
        <v>0.8425006019327711</v>
      </c>
      <c r="CZ60" s="8">
        <f t="shared" si="15"/>
        <v>9.1995812523586518E-2</v>
      </c>
    </row>
    <row r="61" spans="1:104" s="7" customFormat="1" x14ac:dyDescent="0.25">
      <c r="A61" s="7" t="s">
        <v>20</v>
      </c>
      <c r="B61" s="7" t="s">
        <v>91</v>
      </c>
      <c r="C61" s="7" t="s">
        <v>82</v>
      </c>
      <c r="D61" s="57" t="s">
        <v>90</v>
      </c>
      <c r="E61" s="8">
        <v>47.040799999999997</v>
      </c>
      <c r="F61" s="8">
        <v>1.2483</v>
      </c>
      <c r="G61" s="8">
        <v>6.7050999999999998</v>
      </c>
      <c r="H61" s="8">
        <v>7.1566999999999998</v>
      </c>
      <c r="I61" s="8">
        <v>13.9924</v>
      </c>
      <c r="J61" s="8">
        <v>22.41</v>
      </c>
      <c r="K61" s="8">
        <v>0.43280000000000002</v>
      </c>
      <c r="L61" s="8">
        <v>3.0999999999999999E-3</v>
      </c>
      <c r="M61" s="8">
        <v>98.989199999999997</v>
      </c>
      <c r="N61" s="8"/>
      <c r="O61" s="8">
        <v>0.78296937416777623</v>
      </c>
      <c r="P61" s="8">
        <v>1.562327909887359E-2</v>
      </c>
      <c r="Q61" s="8">
        <v>6.5774965666078086E-2</v>
      </c>
      <c r="R61" s="8">
        <v>9.9606123869171892E-2</v>
      </c>
      <c r="S61" s="8">
        <v>0.34711982138427189</v>
      </c>
      <c r="T61" s="8">
        <v>0.39960770328102713</v>
      </c>
      <c r="U61" s="8">
        <v>6.9826723887580272E-3</v>
      </c>
      <c r="V61" s="8">
        <v>3.2908704883227177E-5</v>
      </c>
      <c r="W61" s="8">
        <v>1.7177168485608401</v>
      </c>
      <c r="X61" s="8"/>
      <c r="Y61" s="8">
        <v>3.1318774966711049</v>
      </c>
      <c r="Z61" s="8">
        <v>6.2493116395494361E-2</v>
      </c>
      <c r="AA61" s="8">
        <v>0.39464979399646849</v>
      </c>
      <c r="AB61" s="8">
        <v>0.19921224773834378</v>
      </c>
      <c r="AC61" s="8">
        <v>0.69423964276854377</v>
      </c>
      <c r="AD61" s="8">
        <v>0.79921540656205425</v>
      </c>
      <c r="AE61" s="8">
        <v>1.3965344777516054E-2</v>
      </c>
      <c r="AF61" s="8">
        <v>6.5817409766454353E-5</v>
      </c>
      <c r="AG61" s="8">
        <v>5.2957188663192927</v>
      </c>
      <c r="AH61" s="8">
        <v>2.2659813148918939</v>
      </c>
      <c r="AI61" s="8"/>
      <c r="AJ61" s="8">
        <v>1.774193971996781</v>
      </c>
      <c r="AK61" s="8">
        <v>3.5402058515388621E-2</v>
      </c>
      <c r="AL61" s="8">
        <v>0.29808968637397759</v>
      </c>
      <c r="AM61" s="8">
        <v>0.22570561553635099</v>
      </c>
      <c r="AN61" s="8">
        <v>0.78656702928537181</v>
      </c>
      <c r="AO61" s="8">
        <v>0.9055035889216716</v>
      </c>
      <c r="AP61" s="8">
        <v>3.1645210321874472E-2</v>
      </c>
      <c r="AQ61" s="8">
        <v>1.4914102072536881E-4</v>
      </c>
      <c r="AR61" s="8">
        <v>4.0572563019721413</v>
      </c>
      <c r="AS61" s="8"/>
      <c r="AT61" s="8">
        <v>0.22580602800321903</v>
      </c>
      <c r="AU61" s="8">
        <v>7.2283658370758563E-2</v>
      </c>
      <c r="AV61" s="8">
        <v>0.11451260394428306</v>
      </c>
      <c r="AW61" s="8"/>
      <c r="AX61" s="8"/>
      <c r="AY61" s="8">
        <v>1.774193971996781</v>
      </c>
      <c r="AZ61" s="8">
        <v>3.5402058515388621E-2</v>
      </c>
      <c r="BA61" s="8">
        <v>0.29808968637397759</v>
      </c>
      <c r="BB61" s="8">
        <v>0.11451260394428306</v>
      </c>
      <c r="BC61" s="8">
        <v>0.11119301159206793</v>
      </c>
      <c r="BD61" s="8">
        <v>0.78656702928537181</v>
      </c>
      <c r="BE61" s="8">
        <v>0.9055035889216716</v>
      </c>
      <c r="BF61" s="8">
        <v>3.1645210321874472E-2</v>
      </c>
      <c r="BG61" s="8">
        <v>1.4914102072536881E-4</v>
      </c>
      <c r="BH61" s="8">
        <v>4.0572563019721413</v>
      </c>
      <c r="BI61" s="8"/>
      <c r="BJ61" s="8">
        <v>47.040799999999997</v>
      </c>
      <c r="BK61" s="8">
        <v>1.2483</v>
      </c>
      <c r="BL61" s="8">
        <v>6.7050999999999998</v>
      </c>
      <c r="BM61" s="8">
        <v>4.0350359723374263</v>
      </c>
      <c r="BN61" s="8">
        <v>3.5257209891297059</v>
      </c>
      <c r="BO61" s="8">
        <v>13.9924</v>
      </c>
      <c r="BP61" s="8">
        <v>22.41</v>
      </c>
      <c r="BQ61" s="8">
        <v>0.43280000000000002</v>
      </c>
      <c r="BR61" s="8">
        <v>3.0999999999999999E-3</v>
      </c>
      <c r="BS61" s="8">
        <v>99.393256961467131</v>
      </c>
      <c r="BT61" s="8"/>
      <c r="BU61" s="8">
        <v>0.22580602800321903</v>
      </c>
      <c r="BV61" s="8">
        <v>7.2283658370758563E-2</v>
      </c>
      <c r="BW61" s="8">
        <v>0.87614395102349207</v>
      </c>
      <c r="BX61" s="8">
        <v>0.77703080618552001</v>
      </c>
      <c r="BY61" s="8">
        <v>0.50735380983837441</v>
      </c>
      <c r="BZ61" s="8">
        <v>0.79656136070652039</v>
      </c>
      <c r="CA61" s="8"/>
      <c r="CB61" s="8">
        <v>3.1794351342599843E-2</v>
      </c>
      <c r="CC61" s="8">
        <v>0</v>
      </c>
      <c r="CD61" s="8">
        <v>3.5402058515388621E-2</v>
      </c>
      <c r="CE61" s="8">
        <v>0</v>
      </c>
      <c r="CF61" s="8">
        <v>8.2718252601683223E-2</v>
      </c>
      <c r="CG61" s="8">
        <v>7.2283658370758563E-2</v>
      </c>
      <c r="CH61" s="8">
        <v>0</v>
      </c>
      <c r="CI61" s="8">
        <v>0.39328351464268591</v>
      </c>
      <c r="CJ61" s="8">
        <v>5.5596505796033965E-2</v>
      </c>
      <c r="CK61" s="8">
        <v>0</v>
      </c>
      <c r="CL61" s="8">
        <v>0.35754980971692063</v>
      </c>
      <c r="CM61" s="8">
        <v>1.0286281509860706</v>
      </c>
      <c r="CN61" s="8">
        <v>8.3318982494196087E-2</v>
      </c>
      <c r="CO61" s="8">
        <v>2.3908403898903058E-2</v>
      </c>
      <c r="CP61" s="8">
        <v>0.10722738639309914</v>
      </c>
      <c r="CQ61" s="8">
        <v>0.61992906429697958</v>
      </c>
      <c r="CR61" s="8">
        <v>0.17788880773854487</v>
      </c>
      <c r="CS61" s="8">
        <v>0.79781787203552446</v>
      </c>
      <c r="CT61" s="8">
        <v>0.10768571688614718</v>
      </c>
      <c r="CU61" s="8"/>
      <c r="CV61" s="8"/>
      <c r="CW61" s="8">
        <f t="shared" si="12"/>
        <v>4.0638448048884092E-2</v>
      </c>
      <c r="CX61" s="8">
        <f t="shared" si="13"/>
        <v>1.5822605160937236E-2</v>
      </c>
      <c r="CY61" s="8">
        <f t="shared" si="14"/>
        <v>0.84904253571185029</v>
      </c>
      <c r="CZ61" s="8">
        <f t="shared" si="15"/>
        <v>8.1615054554936228E-2</v>
      </c>
    </row>
    <row r="62" spans="1:104" s="7" customFormat="1" x14ac:dyDescent="0.25">
      <c r="A62" s="7" t="s">
        <v>20</v>
      </c>
      <c r="B62" s="7" t="s">
        <v>91</v>
      </c>
      <c r="C62" s="7" t="s">
        <v>80</v>
      </c>
      <c r="D62" s="57" t="s">
        <v>90</v>
      </c>
      <c r="E62" s="8">
        <v>45.137099999999997</v>
      </c>
      <c r="F62" s="8">
        <v>1.8349</v>
      </c>
      <c r="G62" s="8">
        <v>8.1293000000000006</v>
      </c>
      <c r="H62" s="8">
        <v>7.6497999999999999</v>
      </c>
      <c r="I62" s="8">
        <v>13.164099999999999</v>
      </c>
      <c r="J62" s="8">
        <v>22.334399999999999</v>
      </c>
      <c r="K62" s="8">
        <v>0.44569999999999999</v>
      </c>
      <c r="L62" s="8">
        <v>1.0200000000000001E-2</v>
      </c>
      <c r="M62" s="8">
        <v>98.705500000000001</v>
      </c>
      <c r="N62" s="8"/>
      <c r="O62" s="8">
        <v>0.75128328894806917</v>
      </c>
      <c r="P62" s="8">
        <v>2.2964956195244052E-2</v>
      </c>
      <c r="Q62" s="8">
        <v>7.9745928977830102E-2</v>
      </c>
      <c r="R62" s="8">
        <v>0.10646903270702854</v>
      </c>
      <c r="S62" s="8">
        <v>0.32657157032994288</v>
      </c>
      <c r="T62" s="8">
        <v>0.39825962910128387</v>
      </c>
      <c r="U62" s="8">
        <v>7.1907973282565908E-3</v>
      </c>
      <c r="V62" s="8">
        <v>1.0828025477707007E-4</v>
      </c>
      <c r="W62" s="8">
        <v>1.6925934838424324</v>
      </c>
      <c r="X62" s="8"/>
      <c r="Y62" s="8">
        <v>3.0051331557922767</v>
      </c>
      <c r="Z62" s="8">
        <v>9.1859824780976207E-2</v>
      </c>
      <c r="AA62" s="8">
        <v>0.47847557386698059</v>
      </c>
      <c r="AB62" s="8">
        <v>0.21293806541405708</v>
      </c>
      <c r="AC62" s="8">
        <v>0.65314314065988577</v>
      </c>
      <c r="AD62" s="8">
        <v>0.79651925820256775</v>
      </c>
      <c r="AE62" s="8">
        <v>1.4381594656513182E-2</v>
      </c>
      <c r="AF62" s="8">
        <v>2.1656050955414015E-4</v>
      </c>
      <c r="AG62" s="8">
        <v>5.2526671738828119</v>
      </c>
      <c r="AH62" s="8">
        <v>2.2845536567909952</v>
      </c>
      <c r="AI62" s="8"/>
      <c r="AJ62" s="8">
        <v>1.7163469850522772</v>
      </c>
      <c r="AK62" s="8">
        <v>5.246467465388982E-2</v>
      </c>
      <c r="AL62" s="8">
        <v>0.36436770732099349</v>
      </c>
      <c r="AM62" s="8">
        <v>0.24323421800584211</v>
      </c>
      <c r="AN62" s="8">
        <v>0.74607027520124869</v>
      </c>
      <c r="AO62" s="8">
        <v>0.90984549201556353</v>
      </c>
      <c r="AP62" s="8">
        <v>3.2855524663023022E-2</v>
      </c>
      <c r="AQ62" s="8">
        <v>4.9474410401843208E-4</v>
      </c>
      <c r="AR62" s="8">
        <v>4.0656796210168551</v>
      </c>
      <c r="AS62" s="8"/>
      <c r="AT62" s="8">
        <v>0.28365301494772277</v>
      </c>
      <c r="AU62" s="8">
        <v>8.0714692373270724E-2</v>
      </c>
      <c r="AV62" s="8">
        <v>0.13135924203371391</v>
      </c>
      <c r="AW62" s="8"/>
      <c r="AX62" s="8"/>
      <c r="AY62" s="8">
        <v>1.7163469850522772</v>
      </c>
      <c r="AZ62" s="8">
        <v>5.246467465388982E-2</v>
      </c>
      <c r="BA62" s="8">
        <v>0.36436770732099349</v>
      </c>
      <c r="BB62" s="8">
        <v>0.13135924203371391</v>
      </c>
      <c r="BC62" s="8">
        <v>0.1118749759721282</v>
      </c>
      <c r="BD62" s="8">
        <v>0.74607027520124869</v>
      </c>
      <c r="BE62" s="8">
        <v>0.90984549201556353</v>
      </c>
      <c r="BF62" s="8">
        <v>3.2855524663023022E-2</v>
      </c>
      <c r="BG62" s="8">
        <v>4.9474410401843208E-4</v>
      </c>
      <c r="BH62" s="8">
        <v>4.0656796210168551</v>
      </c>
      <c r="BI62" s="8"/>
      <c r="BJ62" s="8">
        <v>45.13709999999999</v>
      </c>
      <c r="BK62" s="8">
        <v>1.8349</v>
      </c>
      <c r="BL62" s="8">
        <v>8.1293000000000006</v>
      </c>
      <c r="BM62" s="8">
        <v>4.591025616152753</v>
      </c>
      <c r="BN62" s="8">
        <v>3.5185065580330095</v>
      </c>
      <c r="BO62" s="8">
        <v>13.164099999999998</v>
      </c>
      <c r="BP62" s="8">
        <v>22.334399999999999</v>
      </c>
      <c r="BQ62" s="8">
        <v>0.44569999999999993</v>
      </c>
      <c r="BR62" s="8">
        <v>1.0200000000000001E-2</v>
      </c>
      <c r="BS62" s="8">
        <v>99.165232174185746</v>
      </c>
      <c r="BT62" s="8"/>
      <c r="BU62" s="8">
        <v>0.28365301494772277</v>
      </c>
      <c r="BV62" s="8">
        <v>8.0714692373270724E-2</v>
      </c>
      <c r="BW62" s="8">
        <v>0.86960126439406082</v>
      </c>
      <c r="BX62" s="8">
        <v>0.75413614344625635</v>
      </c>
      <c r="BY62" s="8">
        <v>0.54005247744607576</v>
      </c>
      <c r="BZ62" s="8">
        <v>0.77648224300898605</v>
      </c>
      <c r="CA62" s="8"/>
      <c r="CB62" s="8">
        <v>3.3350268767041454E-2</v>
      </c>
      <c r="CC62" s="8">
        <v>0</v>
      </c>
      <c r="CD62" s="8">
        <v>5.246467465388982E-2</v>
      </c>
      <c r="CE62" s="8">
        <v>0</v>
      </c>
      <c r="CF62" s="8">
        <v>9.8008973266672461E-2</v>
      </c>
      <c r="CG62" s="8">
        <v>8.0714692373270724E-2</v>
      </c>
      <c r="CH62" s="8">
        <v>0</v>
      </c>
      <c r="CI62" s="8">
        <v>0.37303513760062434</v>
      </c>
      <c r="CJ62" s="8">
        <v>5.5937487986064099E-2</v>
      </c>
      <c r="CK62" s="8">
        <v>0</v>
      </c>
      <c r="CL62" s="8">
        <v>0.33932857586086529</v>
      </c>
      <c r="CM62" s="8">
        <v>1.0328398105084282</v>
      </c>
      <c r="CN62" s="8">
        <v>8.017913947857315E-2</v>
      </c>
      <c r="CO62" s="8">
        <v>2.6140044630770784E-2</v>
      </c>
      <c r="CP62" s="8">
        <v>0.10631918410934393</v>
      </c>
      <c r="CQ62" s="8">
        <v>0.58571199624410242</v>
      </c>
      <c r="CR62" s="8">
        <v>0.19095412874430051</v>
      </c>
      <c r="CS62" s="8">
        <v>0.77666612498840293</v>
      </c>
      <c r="CT62" s="8">
        <v>0.13317936702716054</v>
      </c>
      <c r="CU62" s="8"/>
      <c r="CV62" s="8"/>
      <c r="CW62" s="8">
        <f t="shared" si="12"/>
        <v>4.7859167710247702E-2</v>
      </c>
      <c r="CX62" s="8">
        <f t="shared" si="13"/>
        <v>1.6427762331511511E-2</v>
      </c>
      <c r="CY62" s="8">
        <f t="shared" si="14"/>
        <v>0.8455585619738043</v>
      </c>
      <c r="CZ62" s="8">
        <f t="shared" si="15"/>
        <v>7.1872965616643247E-2</v>
      </c>
    </row>
    <row r="63" spans="1:104" s="7" customFormat="1" x14ac:dyDescent="0.25">
      <c r="A63" s="7" t="s">
        <v>20</v>
      </c>
      <c r="B63" s="7" t="s">
        <v>91</v>
      </c>
      <c r="C63" s="7" t="s">
        <v>79</v>
      </c>
      <c r="D63" s="57" t="s">
        <v>90</v>
      </c>
      <c r="E63" s="8">
        <v>47.052399999999999</v>
      </c>
      <c r="F63" s="8">
        <v>1.3744000000000001</v>
      </c>
      <c r="G63" s="8">
        <v>6.9055</v>
      </c>
      <c r="H63" s="8">
        <v>6.8006000000000002</v>
      </c>
      <c r="I63" s="8">
        <v>13.872999999999999</v>
      </c>
      <c r="J63" s="8">
        <v>22.4893</v>
      </c>
      <c r="K63" s="8">
        <v>0.41689999999999999</v>
      </c>
      <c r="L63" s="8">
        <v>6.7999999999999996E-3</v>
      </c>
      <c r="M63" s="8">
        <v>98.918900000000008</v>
      </c>
      <c r="N63" s="8"/>
      <c r="O63" s="8">
        <v>0.78316245006657792</v>
      </c>
      <c r="P63" s="8">
        <v>1.7201501877346682E-2</v>
      </c>
      <c r="Q63" s="8">
        <v>6.7740827938002748E-2</v>
      </c>
      <c r="R63" s="8">
        <v>9.4649965205288802E-2</v>
      </c>
      <c r="S63" s="8">
        <v>0.34415777722649465</v>
      </c>
      <c r="T63" s="8">
        <v>0.40102175463623396</v>
      </c>
      <c r="U63" s="8">
        <v>6.7261463005388661E-3</v>
      </c>
      <c r="V63" s="8">
        <v>7.2186836518046702E-5</v>
      </c>
      <c r="W63" s="8">
        <v>1.7147326100870017</v>
      </c>
      <c r="X63" s="8"/>
      <c r="Y63" s="8">
        <v>3.1326498002663117</v>
      </c>
      <c r="Z63" s="8">
        <v>6.880600750938673E-2</v>
      </c>
      <c r="AA63" s="8">
        <v>0.40644496762801652</v>
      </c>
      <c r="AB63" s="8">
        <v>0.1892999304105776</v>
      </c>
      <c r="AC63" s="8">
        <v>0.68831555445298931</v>
      </c>
      <c r="AD63" s="8">
        <v>0.80204350927246792</v>
      </c>
      <c r="AE63" s="8">
        <v>1.3452292601077732E-2</v>
      </c>
      <c r="AF63" s="8">
        <v>1.443736730360934E-4</v>
      </c>
      <c r="AG63" s="8">
        <v>5.3011564358138639</v>
      </c>
      <c r="AH63" s="8">
        <v>2.2636570237636633</v>
      </c>
      <c r="AI63" s="8"/>
      <c r="AJ63" s="8">
        <v>1.7728111808411684</v>
      </c>
      <c r="AK63" s="8">
        <v>3.8938300543939659E-2</v>
      </c>
      <c r="AL63" s="8">
        <v>0.3066840019148514</v>
      </c>
      <c r="AM63" s="8">
        <v>0.21425505853593835</v>
      </c>
      <c r="AN63" s="8">
        <v>0.77905516970164479</v>
      </c>
      <c r="AO63" s="8">
        <v>0.90777571156433945</v>
      </c>
      <c r="AP63" s="8">
        <v>3.0451376632153568E-2</v>
      </c>
      <c r="AQ63" s="8">
        <v>3.2681247901471142E-4</v>
      </c>
      <c r="AR63" s="8">
        <v>4.0502976122130505</v>
      </c>
      <c r="AS63" s="8"/>
      <c r="AT63" s="8">
        <v>0.2271888191588316</v>
      </c>
      <c r="AU63" s="8">
        <v>7.94951827560198E-2</v>
      </c>
      <c r="AV63" s="8">
        <v>0.10059522442610074</v>
      </c>
      <c r="AW63" s="8"/>
      <c r="AX63" s="8"/>
      <c r="AY63" s="8">
        <v>1.7728111808411684</v>
      </c>
      <c r="AZ63" s="8">
        <v>3.8938300543939659E-2</v>
      </c>
      <c r="BA63" s="8">
        <v>0.3066840019148514</v>
      </c>
      <c r="BB63" s="8">
        <v>0.10059522442610074</v>
      </c>
      <c r="BC63" s="8">
        <v>0.11365983410983761</v>
      </c>
      <c r="BD63" s="8">
        <v>0.77905516970164479</v>
      </c>
      <c r="BE63" s="8">
        <v>0.90777571156433945</v>
      </c>
      <c r="BF63" s="8">
        <v>3.0451376632153568E-2</v>
      </c>
      <c r="BG63" s="8">
        <v>3.2681247901471142E-4</v>
      </c>
      <c r="BH63" s="8">
        <v>4.0502976122130505</v>
      </c>
      <c r="BI63" s="8"/>
      <c r="BJ63" s="8">
        <v>47.052400000000006</v>
      </c>
      <c r="BK63" s="8">
        <v>1.3744000000000001</v>
      </c>
      <c r="BL63" s="8">
        <v>6.9054999999999991</v>
      </c>
      <c r="BM63" s="8">
        <v>3.5482742781235102</v>
      </c>
      <c r="BN63" s="8">
        <v>3.6076397594958491</v>
      </c>
      <c r="BO63" s="8">
        <v>13.873000000000001</v>
      </c>
      <c r="BP63" s="8">
        <v>22.4893</v>
      </c>
      <c r="BQ63" s="8">
        <v>0.41689999999999999</v>
      </c>
      <c r="BR63" s="8">
        <v>6.7999999999999988E-3</v>
      </c>
      <c r="BS63" s="8">
        <v>99.274214037619359</v>
      </c>
      <c r="BT63" s="8"/>
      <c r="BU63" s="8">
        <v>0.2271888191588316</v>
      </c>
      <c r="BV63" s="8">
        <v>7.94951827560198E-2</v>
      </c>
      <c r="BW63" s="8">
        <v>0.87268071711065409</v>
      </c>
      <c r="BX63" s="8">
        <v>0.78430197087964337</v>
      </c>
      <c r="BY63" s="8">
        <v>0.46951154905510556</v>
      </c>
      <c r="BZ63" s="8">
        <v>0.80190365396866703</v>
      </c>
      <c r="CA63" s="8"/>
      <c r="CB63" s="8">
        <v>3.077818911116828E-2</v>
      </c>
      <c r="CC63" s="8">
        <v>0</v>
      </c>
      <c r="CD63" s="8">
        <v>3.8938300543939659E-2</v>
      </c>
      <c r="CE63" s="8">
        <v>0</v>
      </c>
      <c r="CF63" s="8">
        <v>6.9817035314932455E-2</v>
      </c>
      <c r="CG63" s="8">
        <v>7.94951827560198E-2</v>
      </c>
      <c r="CH63" s="8">
        <v>0</v>
      </c>
      <c r="CI63" s="8">
        <v>0.38952758485082239</v>
      </c>
      <c r="CJ63" s="8">
        <v>5.6829917054918806E-2</v>
      </c>
      <c r="CK63" s="8">
        <v>0</v>
      </c>
      <c r="CL63" s="8">
        <v>0.35976259647472375</v>
      </c>
      <c r="CM63" s="8">
        <v>1.0251488061065253</v>
      </c>
      <c r="CN63" s="8">
        <v>7.9986252187681128E-2</v>
      </c>
      <c r="CO63" s="8">
        <v>2.1997747798920442E-2</v>
      </c>
      <c r="CP63" s="8">
        <v>0.10198399998660157</v>
      </c>
      <c r="CQ63" s="8">
        <v>0.61908266532628253</v>
      </c>
      <c r="CR63" s="8">
        <v>0.17025956293809752</v>
      </c>
      <c r="CS63" s="8">
        <v>0.78934222826438005</v>
      </c>
      <c r="CT63" s="8">
        <v>0.11843348329995945</v>
      </c>
      <c r="CU63" s="8"/>
      <c r="CV63" s="8"/>
      <c r="CW63" s="8">
        <f t="shared" si="12"/>
        <v>4.9043806123866232E-2</v>
      </c>
      <c r="CX63" s="8">
        <f t="shared" si="13"/>
        <v>1.5225688316076784E-2</v>
      </c>
      <c r="CY63" s="8">
        <f t="shared" si="14"/>
        <v>0.84350621712439644</v>
      </c>
      <c r="CZ63" s="8">
        <f t="shared" si="15"/>
        <v>7.4902005556593376E-2</v>
      </c>
    </row>
    <row r="64" spans="1:104" s="7" customFormat="1" x14ac:dyDescent="0.25">
      <c r="A64" s="7" t="s">
        <v>20</v>
      </c>
      <c r="B64" s="7" t="s">
        <v>91</v>
      </c>
      <c r="C64" s="7" t="s">
        <v>78</v>
      </c>
      <c r="D64" s="57" t="s">
        <v>90</v>
      </c>
      <c r="E64" s="8">
        <v>47.546399999999998</v>
      </c>
      <c r="F64" s="8">
        <v>1.1671</v>
      </c>
      <c r="G64" s="8">
        <v>6.3415999999999997</v>
      </c>
      <c r="H64" s="8">
        <v>6.6767000000000003</v>
      </c>
      <c r="I64" s="8">
        <v>14.201700000000001</v>
      </c>
      <c r="J64" s="8">
        <v>22.500900000000001</v>
      </c>
      <c r="K64" s="8">
        <v>0.41299999999999998</v>
      </c>
      <c r="L64" s="8">
        <v>3.5999999999999997E-2</v>
      </c>
      <c r="M64" s="8">
        <v>98.883399999999995</v>
      </c>
      <c r="N64" s="8"/>
      <c r="O64" s="8">
        <v>0.79138482023968038</v>
      </c>
      <c r="P64" s="8">
        <v>1.4607008760951189E-2</v>
      </c>
      <c r="Q64" s="8">
        <v>6.2209142632921322E-2</v>
      </c>
      <c r="R64" s="8">
        <v>9.2925539318023678E-2</v>
      </c>
      <c r="S64" s="8">
        <v>0.35231208136938724</v>
      </c>
      <c r="T64" s="8">
        <v>0.40122860199714699</v>
      </c>
      <c r="U64" s="8">
        <v>6.6632248072020905E-3</v>
      </c>
      <c r="V64" s="8">
        <v>3.8216560509554134E-4</v>
      </c>
      <c r="W64" s="8">
        <v>1.7217125847304084</v>
      </c>
      <c r="X64" s="8"/>
      <c r="Y64" s="8">
        <v>3.1655392809587215</v>
      </c>
      <c r="Z64" s="8">
        <v>5.8428035043804755E-2</v>
      </c>
      <c r="AA64" s="8">
        <v>0.37325485579752793</v>
      </c>
      <c r="AB64" s="8">
        <v>0.18585107863604736</v>
      </c>
      <c r="AC64" s="8">
        <v>0.70462416273877448</v>
      </c>
      <c r="AD64" s="8">
        <v>0.80245720399429399</v>
      </c>
      <c r="AE64" s="8">
        <v>1.3326449614404181E-2</v>
      </c>
      <c r="AF64" s="8">
        <v>7.6433121019108268E-4</v>
      </c>
      <c r="AG64" s="8">
        <v>5.3042453979937658</v>
      </c>
      <c r="AH64" s="8">
        <v>2.262338768213624</v>
      </c>
      <c r="AI64" s="8"/>
      <c r="AJ64" s="8">
        <v>1.7903805594039988</v>
      </c>
      <c r="AK64" s="8">
        <v>3.3046002207535924E-2</v>
      </c>
      <c r="AL64" s="8">
        <v>0.28147631023157771</v>
      </c>
      <c r="AM64" s="8">
        <v>0.21022905015632437</v>
      </c>
      <c r="AN64" s="8">
        <v>0.79704928019199761</v>
      </c>
      <c r="AO64" s="8">
        <v>0.90771502121429992</v>
      </c>
      <c r="AP64" s="8">
        <v>3.0148943605312079E-2</v>
      </c>
      <c r="AQ64" s="8">
        <v>1.7291761285709226E-3</v>
      </c>
      <c r="AR64" s="8">
        <v>4.0517743431396163</v>
      </c>
      <c r="AS64" s="8"/>
      <c r="AT64" s="8">
        <v>0.20961944059600124</v>
      </c>
      <c r="AU64" s="8">
        <v>7.185686963557647E-2</v>
      </c>
      <c r="AV64" s="8">
        <v>0.10354868627923594</v>
      </c>
      <c r="AW64" s="8"/>
      <c r="AX64" s="8"/>
      <c r="AY64" s="8">
        <v>1.7903805594039988</v>
      </c>
      <c r="AZ64" s="8">
        <v>3.3046002207535924E-2</v>
      </c>
      <c r="BA64" s="8">
        <v>0.28147631023157771</v>
      </c>
      <c r="BB64" s="8">
        <v>0.10354868627923594</v>
      </c>
      <c r="BC64" s="8">
        <v>0.10668036387708843</v>
      </c>
      <c r="BD64" s="8">
        <v>0.79704928019199761</v>
      </c>
      <c r="BE64" s="8">
        <v>0.90771502121429992</v>
      </c>
      <c r="BF64" s="8">
        <v>3.0148943605312079E-2</v>
      </c>
      <c r="BG64" s="8">
        <v>1.7291761285709226E-3</v>
      </c>
      <c r="BH64" s="8">
        <v>4.0517743431396163</v>
      </c>
      <c r="BI64" s="8"/>
      <c r="BJ64" s="8">
        <v>47.546399999999998</v>
      </c>
      <c r="BK64" s="8">
        <v>1.1671</v>
      </c>
      <c r="BL64" s="8">
        <v>6.3415999999999988</v>
      </c>
      <c r="BM64" s="8">
        <v>3.6545793877002719</v>
      </c>
      <c r="BN64" s="8">
        <v>3.3880797395436879</v>
      </c>
      <c r="BO64" s="8">
        <v>14.201700000000001</v>
      </c>
      <c r="BP64" s="8">
        <v>22.500900000000001</v>
      </c>
      <c r="BQ64" s="8">
        <v>0.41299999999999998</v>
      </c>
      <c r="BR64" s="8">
        <v>3.5999999999999997E-2</v>
      </c>
      <c r="BS64" s="8">
        <v>99.249359127243963</v>
      </c>
      <c r="BT64" s="8"/>
      <c r="BU64" s="8">
        <v>0.20961944059600124</v>
      </c>
      <c r="BV64" s="8">
        <v>7.185686963557647E-2</v>
      </c>
      <c r="BW64" s="8">
        <v>0.88195544477576837</v>
      </c>
      <c r="BX64" s="8">
        <v>0.79129001009718336</v>
      </c>
      <c r="BY64" s="8">
        <v>0.4925517486866734</v>
      </c>
      <c r="BZ64" s="8">
        <v>0.80932252410845373</v>
      </c>
      <c r="CA64" s="8"/>
      <c r="CB64" s="8">
        <v>3.1878119733882999E-2</v>
      </c>
      <c r="CC64" s="8">
        <v>0</v>
      </c>
      <c r="CD64" s="8">
        <v>3.3046002207535924E-2</v>
      </c>
      <c r="CE64" s="8">
        <v>0</v>
      </c>
      <c r="CF64" s="8">
        <v>7.1670566545352948E-2</v>
      </c>
      <c r="CG64" s="8">
        <v>7.1856869635576442E-2</v>
      </c>
      <c r="CH64" s="8">
        <v>0</v>
      </c>
      <c r="CI64" s="8">
        <v>0.39852464009599881</v>
      </c>
      <c r="CJ64" s="8">
        <v>5.3340181938544215E-2</v>
      </c>
      <c r="CK64" s="8">
        <v>0</v>
      </c>
      <c r="CL64" s="8">
        <v>0.36557079141291732</v>
      </c>
      <c r="CM64" s="8">
        <v>1.0258871715698086</v>
      </c>
      <c r="CN64" s="8">
        <v>8.0896023204964612E-2</v>
      </c>
      <c r="CO64" s="8">
        <v>2.1337067283602601E-2</v>
      </c>
      <c r="CP64" s="8">
        <v>0.10223309048856721</v>
      </c>
      <c r="CQ64" s="8">
        <v>0.63525723378206844</v>
      </c>
      <c r="CR64" s="8">
        <v>0.16755491558911906</v>
      </c>
      <c r="CS64" s="8">
        <v>0.8028121493711875</v>
      </c>
      <c r="CT64" s="8">
        <v>0.10490287184311237</v>
      </c>
      <c r="CU64" s="8"/>
      <c r="CV64" s="8"/>
      <c r="CW64" s="8">
        <f t="shared" si="12"/>
        <v>4.1707926030264394E-2</v>
      </c>
      <c r="CX64" s="8">
        <f t="shared" si="13"/>
        <v>1.5074471802656038E-2</v>
      </c>
      <c r="CY64" s="8">
        <f t="shared" si="14"/>
        <v>0.85093262338137954</v>
      </c>
      <c r="CZ64" s="8">
        <f t="shared" si="15"/>
        <v>7.8172853483471194E-2</v>
      </c>
    </row>
    <row r="65" spans="1:104" s="7" customFormat="1" x14ac:dyDescent="0.25">
      <c r="A65" s="7" t="s">
        <v>20</v>
      </c>
      <c r="B65" s="7" t="s">
        <v>91</v>
      </c>
      <c r="C65" s="7" t="s">
        <v>76</v>
      </c>
      <c r="D65" s="57" t="s">
        <v>90</v>
      </c>
      <c r="E65" s="8">
        <v>45.998100000000001</v>
      </c>
      <c r="F65" s="8">
        <v>1.4514</v>
      </c>
      <c r="G65" s="8">
        <v>7.3114999999999997</v>
      </c>
      <c r="H65" s="8">
        <v>7.4785000000000004</v>
      </c>
      <c r="I65" s="8">
        <v>13.476699999999999</v>
      </c>
      <c r="J65" s="8">
        <v>22.429300000000001</v>
      </c>
      <c r="K65" s="8">
        <v>0.42670000000000002</v>
      </c>
      <c r="L65" s="8">
        <v>5.7999999999999996E-3</v>
      </c>
      <c r="M65" s="8">
        <v>98.577999999999989</v>
      </c>
      <c r="N65" s="8"/>
      <c r="O65" s="8">
        <v>0.76561418109187751</v>
      </c>
      <c r="P65" s="8">
        <v>1.8165206508135169E-2</v>
      </c>
      <c r="Q65" s="8">
        <v>7.172356288012556E-2</v>
      </c>
      <c r="R65" s="8">
        <v>0.10408489909533752</v>
      </c>
      <c r="S65" s="8">
        <v>0.33432646985859582</v>
      </c>
      <c r="T65" s="8">
        <v>0.39995185449358062</v>
      </c>
      <c r="U65" s="8">
        <v>6.8842567196928141E-3</v>
      </c>
      <c r="V65" s="8">
        <v>6.1571125265392769E-5</v>
      </c>
      <c r="W65" s="8">
        <v>1.7008120017726103</v>
      </c>
      <c r="X65" s="8"/>
      <c r="Y65" s="8">
        <v>3.06245672436751</v>
      </c>
      <c r="Z65" s="8">
        <v>7.2660826032540676E-2</v>
      </c>
      <c r="AA65" s="8">
        <v>0.43034137728075339</v>
      </c>
      <c r="AB65" s="8">
        <v>0.20816979819067505</v>
      </c>
      <c r="AC65" s="8">
        <v>0.66865293971719164</v>
      </c>
      <c r="AD65" s="8">
        <v>0.79990370898716123</v>
      </c>
      <c r="AE65" s="8">
        <v>1.3768513439385628E-2</v>
      </c>
      <c r="AF65" s="8">
        <v>1.2314225053078554E-4</v>
      </c>
      <c r="AG65" s="8">
        <v>5.2560770302657485</v>
      </c>
      <c r="AH65" s="8">
        <v>2.2830715628597393</v>
      </c>
      <c r="AI65" s="8"/>
      <c r="AJ65" s="8">
        <v>1.7479519649730122</v>
      </c>
      <c r="AK65" s="8">
        <v>4.1472466412198067E-2</v>
      </c>
      <c r="AL65" s="8">
        <v>0.32750005359719409</v>
      </c>
      <c r="AM65" s="8">
        <v>0.23763327324769051</v>
      </c>
      <c r="AN65" s="8">
        <v>0.7632912560454439</v>
      </c>
      <c r="AO65" s="8">
        <v>0.91311870550731011</v>
      </c>
      <c r="AP65" s="8">
        <v>3.1434501496313473E-2</v>
      </c>
      <c r="AQ65" s="8">
        <v>2.8114257037338612E-4</v>
      </c>
      <c r="AR65" s="8">
        <v>4.0626833638495361</v>
      </c>
      <c r="AS65" s="8"/>
      <c r="AT65" s="8">
        <v>0.2520480350269878</v>
      </c>
      <c r="AU65" s="8">
        <v>7.5452018570206281E-2</v>
      </c>
      <c r="AV65" s="8">
        <v>0.12536672769907226</v>
      </c>
      <c r="AW65" s="8"/>
      <c r="AX65" s="8"/>
      <c r="AY65" s="8">
        <v>1.7479519649730122</v>
      </c>
      <c r="AZ65" s="8">
        <v>4.1472466412198067E-2</v>
      </c>
      <c r="BA65" s="8">
        <v>0.32750005359719409</v>
      </c>
      <c r="BB65" s="8">
        <v>0.12536672769907226</v>
      </c>
      <c r="BC65" s="8">
        <v>0.11226654554861826</v>
      </c>
      <c r="BD65" s="8">
        <v>0.7632912560454439</v>
      </c>
      <c r="BE65" s="8">
        <v>0.91311870550731011</v>
      </c>
      <c r="BF65" s="8">
        <v>3.1434501496313473E-2</v>
      </c>
      <c r="BG65" s="8">
        <v>2.8114257037338612E-4</v>
      </c>
      <c r="BH65" s="8">
        <v>4.0626833638495361</v>
      </c>
      <c r="BI65" s="8"/>
      <c r="BJ65" s="8">
        <v>45.998099999999994</v>
      </c>
      <c r="BK65" s="8">
        <v>1.4514</v>
      </c>
      <c r="BL65" s="8">
        <v>7.3114999999999988</v>
      </c>
      <c r="BM65" s="8">
        <v>4.3844307026267479</v>
      </c>
      <c r="BN65" s="8">
        <v>3.5331136478106879</v>
      </c>
      <c r="BO65" s="8">
        <v>13.476699999999999</v>
      </c>
      <c r="BP65" s="8">
        <v>22.429299999999998</v>
      </c>
      <c r="BQ65" s="8">
        <v>0.42670000000000002</v>
      </c>
      <c r="BR65" s="8">
        <v>5.7999999999999987E-3</v>
      </c>
      <c r="BS65" s="8">
        <v>99.017044350437416</v>
      </c>
      <c r="BT65" s="8"/>
      <c r="BU65" s="8">
        <v>0.2520480350269878</v>
      </c>
      <c r="BV65" s="8">
        <v>7.5452018570206281E-2</v>
      </c>
      <c r="BW65" s="8">
        <v>0.87177711700561289</v>
      </c>
      <c r="BX65" s="8">
        <v>0.76258622274397636</v>
      </c>
      <c r="BY65" s="8">
        <v>0.52756386336689343</v>
      </c>
      <c r="BZ65" s="8">
        <v>0.78386576106718142</v>
      </c>
      <c r="CA65" s="8"/>
      <c r="CB65" s="8">
        <v>3.1715644066686859E-2</v>
      </c>
      <c r="CC65" s="8">
        <v>0</v>
      </c>
      <c r="CD65" s="8">
        <v>4.1472466412198067E-2</v>
      </c>
      <c r="CE65" s="8">
        <v>0</v>
      </c>
      <c r="CF65" s="8">
        <v>9.365108363238539E-2</v>
      </c>
      <c r="CG65" s="8">
        <v>7.5452018570206281E-2</v>
      </c>
      <c r="CH65" s="8">
        <v>0</v>
      </c>
      <c r="CI65" s="8">
        <v>0.38164562802272195</v>
      </c>
      <c r="CJ65" s="8">
        <v>5.6133272774309129E-2</v>
      </c>
      <c r="CK65" s="8">
        <v>0</v>
      </c>
      <c r="CL65" s="8">
        <v>0.35127156844626017</v>
      </c>
      <c r="CM65" s="8">
        <v>1.0313416819247678</v>
      </c>
      <c r="CN65" s="8">
        <v>7.8062256422385679E-2</v>
      </c>
      <c r="CO65" s="8">
        <v>2.4302897961728576E-2</v>
      </c>
      <c r="CP65" s="8">
        <v>0.10236515438411425</v>
      </c>
      <c r="CQ65" s="8">
        <v>0.60716674320067243</v>
      </c>
      <c r="CR65" s="8">
        <v>0.18902747732423342</v>
      </c>
      <c r="CS65" s="8">
        <v>0.79619422052490585</v>
      </c>
      <c r="CT65" s="8">
        <v>0.11692448498240435</v>
      </c>
      <c r="CU65" s="8"/>
      <c r="CV65" s="8"/>
      <c r="CW65" s="8">
        <f t="shared" si="12"/>
        <v>4.4017517073892808E-2</v>
      </c>
      <c r="CX65" s="8">
        <f t="shared" si="13"/>
        <v>1.5717250748156737E-2</v>
      </c>
      <c r="CY65" s="8">
        <f t="shared" si="14"/>
        <v>0.85338393768526055</v>
      </c>
      <c r="CZ65" s="8">
        <f t="shared" si="15"/>
        <v>7.3770295803936903E-2</v>
      </c>
    </row>
    <row r="66" spans="1:104" s="7" customFormat="1" x14ac:dyDescent="0.25">
      <c r="A66" s="7" t="s">
        <v>20</v>
      </c>
      <c r="B66" s="7" t="s">
        <v>91</v>
      </c>
      <c r="C66" s="7" t="s">
        <v>74</v>
      </c>
      <c r="D66" s="57" t="s">
        <v>90</v>
      </c>
      <c r="E66" s="8">
        <v>46.620199999999997</v>
      </c>
      <c r="F66" s="8">
        <v>1.1126</v>
      </c>
      <c r="G66" s="8">
        <v>5.9513999999999996</v>
      </c>
      <c r="H66" s="8">
        <v>8.6698000000000004</v>
      </c>
      <c r="I66" s="8">
        <v>14.436299999999999</v>
      </c>
      <c r="J66" s="8">
        <v>20.9681</v>
      </c>
      <c r="K66" s="8">
        <v>0.35170000000000001</v>
      </c>
      <c r="L66" s="8">
        <v>-2.7000000000000001E-3</v>
      </c>
      <c r="M66" s="8">
        <v>98.107399999999984</v>
      </c>
      <c r="N66" s="8"/>
      <c r="O66" s="8">
        <v>0.77596870838881493</v>
      </c>
      <c r="P66" s="8">
        <v>1.3924906132665832E-2</v>
      </c>
      <c r="Q66" s="8">
        <v>5.8381400824014121E-2</v>
      </c>
      <c r="R66" s="8">
        <v>0.12066527487821853</v>
      </c>
      <c r="S66" s="8">
        <v>0.35813197717687917</v>
      </c>
      <c r="T66" s="8">
        <v>0.37389621968616266</v>
      </c>
      <c r="U66" s="8">
        <v>5.6742280016779069E-3</v>
      </c>
      <c r="V66" s="8">
        <v>-2.8662420382165606E-5</v>
      </c>
      <c r="W66" s="8">
        <v>1.7066140526680509</v>
      </c>
      <c r="X66" s="8"/>
      <c r="Y66" s="8">
        <v>3.1038748335552597</v>
      </c>
      <c r="Z66" s="8">
        <v>5.5699624530663329E-2</v>
      </c>
      <c r="AA66" s="8">
        <v>0.35028840494408475</v>
      </c>
      <c r="AB66" s="8">
        <v>0.24133054975643706</v>
      </c>
      <c r="AC66" s="8">
        <v>0.71626395435375834</v>
      </c>
      <c r="AD66" s="8">
        <v>0.74779243937232531</v>
      </c>
      <c r="AE66" s="8">
        <v>1.1348456003355814E-2</v>
      </c>
      <c r="AF66" s="8">
        <v>-5.7324840764331212E-5</v>
      </c>
      <c r="AG66" s="8">
        <v>5.2265409376751206</v>
      </c>
      <c r="AH66" s="8">
        <v>2.2959735976616806</v>
      </c>
      <c r="AI66" s="8"/>
      <c r="AJ66" s="8">
        <v>1.781603667072355</v>
      </c>
      <c r="AK66" s="8">
        <v>3.1971216830517971E-2</v>
      </c>
      <c r="AL66" s="8">
        <v>0.26808430977288061</v>
      </c>
      <c r="AM66" s="8">
        <v>0.27704428527497899</v>
      </c>
      <c r="AN66" s="8">
        <v>0.8222615640764902</v>
      </c>
      <c r="AO66" s="8">
        <v>0.85845584866494096</v>
      </c>
      <c r="AP66" s="8">
        <v>2.6055755357930144E-2</v>
      </c>
      <c r="AQ66" s="8">
        <v>-1.3161632088506449E-4</v>
      </c>
      <c r="AR66" s="8">
        <v>4.0653450307292092</v>
      </c>
      <c r="AS66" s="8"/>
      <c r="AT66" s="8">
        <v>0.21839633292764504</v>
      </c>
      <c r="AU66" s="8">
        <v>4.9687976845235571E-2</v>
      </c>
      <c r="AV66" s="8">
        <v>0.1306900614584186</v>
      </c>
      <c r="AW66" s="8"/>
      <c r="AX66" s="8"/>
      <c r="AY66" s="8">
        <v>1.781603667072355</v>
      </c>
      <c r="AZ66" s="8">
        <v>3.1971216830517971E-2</v>
      </c>
      <c r="BA66" s="8">
        <v>0.26808430977288061</v>
      </c>
      <c r="BB66" s="8">
        <v>0.1306900614584186</v>
      </c>
      <c r="BC66" s="8">
        <v>0.14635422381656038</v>
      </c>
      <c r="BD66" s="8">
        <v>0.8222615640764902</v>
      </c>
      <c r="BE66" s="8">
        <v>0.85845584866494096</v>
      </c>
      <c r="BF66" s="8">
        <v>2.6055755357930144E-2</v>
      </c>
      <c r="BG66" s="8">
        <v>-1.3161632088506449E-4</v>
      </c>
      <c r="BH66" s="8">
        <v>4.0653450307292092</v>
      </c>
      <c r="BI66" s="8"/>
      <c r="BJ66" s="8">
        <v>46.620200000000004</v>
      </c>
      <c r="BK66" s="8">
        <v>1.1126</v>
      </c>
      <c r="BL66" s="8">
        <v>5.9513999999999996</v>
      </c>
      <c r="BM66" s="8">
        <v>4.5449186840848839</v>
      </c>
      <c r="BN66" s="8">
        <v>4.5799964737962826</v>
      </c>
      <c r="BO66" s="8">
        <v>14.436300000000003</v>
      </c>
      <c r="BP66" s="8">
        <v>20.968100000000003</v>
      </c>
      <c r="BQ66" s="8">
        <v>0.35170000000000001</v>
      </c>
      <c r="BR66" s="8">
        <v>-2.7000000000000001E-3</v>
      </c>
      <c r="BS66" s="8">
        <v>98.56251515788118</v>
      </c>
      <c r="BT66" s="8"/>
      <c r="BU66" s="8">
        <v>0.21839633292764504</v>
      </c>
      <c r="BV66" s="8">
        <v>4.9687976845235571E-2</v>
      </c>
      <c r="BW66" s="8">
        <v>0.84890373908222938</v>
      </c>
      <c r="BX66" s="8">
        <v>0.74798252420978184</v>
      </c>
      <c r="BY66" s="8">
        <v>0.47172985838239834</v>
      </c>
      <c r="BZ66" s="8">
        <v>0.7677655255022533</v>
      </c>
      <c r="CA66" s="8"/>
      <c r="CB66" s="8">
        <v>2.5924139037045078E-2</v>
      </c>
      <c r="CC66" s="8">
        <v>0</v>
      </c>
      <c r="CD66" s="8">
        <v>3.1971216830517971E-2</v>
      </c>
      <c r="CE66" s="8">
        <v>0</v>
      </c>
      <c r="CF66" s="8">
        <v>0.10476592242137353</v>
      </c>
      <c r="CG66" s="8">
        <v>4.9687976845235571E-2</v>
      </c>
      <c r="CH66" s="8">
        <v>0</v>
      </c>
      <c r="CI66" s="8">
        <v>0.4111307820382451</v>
      </c>
      <c r="CJ66" s="8">
        <v>7.317711190828019E-2</v>
      </c>
      <c r="CK66" s="8">
        <v>0</v>
      </c>
      <c r="CL66" s="8">
        <v>0.33601536628390694</v>
      </c>
      <c r="CM66" s="8">
        <v>1.0326725153646044</v>
      </c>
      <c r="CN66" s="8">
        <v>0.12061562063998134</v>
      </c>
      <c r="CO66" s="8">
        <v>4.0638976541159541E-2</v>
      </c>
      <c r="CP66" s="8">
        <v>0.16125459718114088</v>
      </c>
      <c r="CQ66" s="8">
        <v>0.58103032279652744</v>
      </c>
      <c r="CR66" s="8">
        <v>0.19576633219265993</v>
      </c>
      <c r="CS66" s="8">
        <v>0.77679665498918737</v>
      </c>
      <c r="CT66" s="8">
        <v>8.1659193675753541E-2</v>
      </c>
      <c r="CU66" s="8"/>
      <c r="CV66" s="8"/>
      <c r="CW66" s="8">
        <f t="shared" si="12"/>
        <v>2.3632221487305427E-2</v>
      </c>
      <c r="CX66" s="8">
        <f t="shared" si="13"/>
        <v>1.3027877678965072E-2</v>
      </c>
      <c r="CY66" s="8">
        <f t="shared" si="14"/>
        <v>0.82179574949867051</v>
      </c>
      <c r="CZ66" s="8">
        <f t="shared" si="15"/>
        <v>0.13875504992639931</v>
      </c>
    </row>
    <row r="67" spans="1:104" s="7" customFormat="1" x14ac:dyDescent="0.25">
      <c r="A67" s="7" t="s">
        <v>20</v>
      </c>
      <c r="B67" s="7" t="s">
        <v>91</v>
      </c>
      <c r="C67" s="7" t="s">
        <v>29</v>
      </c>
      <c r="D67" s="57" t="s">
        <v>90</v>
      </c>
      <c r="E67" s="8">
        <v>45.49</v>
      </c>
      <c r="F67" s="8">
        <v>1.4925999999999999</v>
      </c>
      <c r="G67" s="8">
        <v>7.9481999999999999</v>
      </c>
      <c r="H67" s="8">
        <v>7.5685000000000002</v>
      </c>
      <c r="I67" s="8">
        <v>13.0792</v>
      </c>
      <c r="J67" s="8">
        <v>22.2746</v>
      </c>
      <c r="K67" s="8">
        <v>0.43719999999999998</v>
      </c>
      <c r="L67" s="8">
        <v>-2.8999999999999998E-3</v>
      </c>
      <c r="M67" s="8">
        <v>98.287400000000019</v>
      </c>
      <c r="N67" s="8"/>
      <c r="O67" s="8">
        <v>0.75715712383488687</v>
      </c>
      <c r="P67" s="8">
        <v>1.8680851063829784E-2</v>
      </c>
      <c r="Q67" s="8">
        <v>7.7969393761035899E-2</v>
      </c>
      <c r="R67" s="8">
        <v>0.10533750869867781</v>
      </c>
      <c r="S67" s="8">
        <v>0.3244653932026792</v>
      </c>
      <c r="T67" s="8">
        <v>0.39719329529243935</v>
      </c>
      <c r="U67" s="8">
        <v>7.0536607402149005E-3</v>
      </c>
      <c r="V67" s="8">
        <v>-3.0785562632696384E-5</v>
      </c>
      <c r="W67" s="8">
        <v>1.687826441031131</v>
      </c>
      <c r="X67" s="8"/>
      <c r="Y67" s="8">
        <v>3.0286284953395475</v>
      </c>
      <c r="Z67" s="8">
        <v>7.4723404255319134E-2</v>
      </c>
      <c r="AA67" s="8">
        <v>0.46781636256621539</v>
      </c>
      <c r="AB67" s="8">
        <v>0.21067501739735561</v>
      </c>
      <c r="AC67" s="8">
        <v>0.6489307864053584</v>
      </c>
      <c r="AD67" s="8">
        <v>0.7943865905848787</v>
      </c>
      <c r="AE67" s="8">
        <v>1.4107321480429801E-2</v>
      </c>
      <c r="AF67" s="8">
        <v>-6.1571125265392769E-5</v>
      </c>
      <c r="AG67" s="8">
        <v>5.2392064069038389</v>
      </c>
      <c r="AH67" s="8">
        <v>2.2904232183307927</v>
      </c>
      <c r="AI67" s="8"/>
      <c r="AJ67" s="8">
        <v>1.734210256355988</v>
      </c>
      <c r="AK67" s="8">
        <v>4.2787055014775227E-2</v>
      </c>
      <c r="AL67" s="8">
        <v>0.35716581957890536</v>
      </c>
      <c r="AM67" s="8">
        <v>0.24126747568457349</v>
      </c>
      <c r="AN67" s="8">
        <v>0.74316307013624661</v>
      </c>
      <c r="AO67" s="8">
        <v>0.9097407457031218</v>
      </c>
      <c r="AP67" s="8">
        <v>3.2311736667233144E-2</v>
      </c>
      <c r="AQ67" s="8">
        <v>-1.4102393488660928E-4</v>
      </c>
      <c r="AR67" s="8">
        <v>4.0605051352059576</v>
      </c>
      <c r="AS67" s="8"/>
      <c r="AT67" s="8">
        <v>0.26578974364401198</v>
      </c>
      <c r="AU67" s="8">
        <v>9.1376075934893386E-2</v>
      </c>
      <c r="AV67" s="8">
        <v>0.12101027041191464</v>
      </c>
      <c r="AW67" s="8"/>
      <c r="AX67" s="8"/>
      <c r="AY67" s="8">
        <v>1.734210256355988</v>
      </c>
      <c r="AZ67" s="8">
        <v>4.2787055014775227E-2</v>
      </c>
      <c r="BA67" s="8">
        <v>0.35716581957890536</v>
      </c>
      <c r="BB67" s="8">
        <v>0.12101027041191464</v>
      </c>
      <c r="BC67" s="8">
        <v>0.12025720527265885</v>
      </c>
      <c r="BD67" s="8">
        <v>0.74316307013624661</v>
      </c>
      <c r="BE67" s="8">
        <v>0.9097407457031218</v>
      </c>
      <c r="BF67" s="8">
        <v>3.2311736667233144E-2</v>
      </c>
      <c r="BG67" s="8">
        <v>-1.4102393488660928E-4</v>
      </c>
      <c r="BH67" s="8">
        <v>4.0605051352059576</v>
      </c>
      <c r="BI67" s="8"/>
      <c r="BJ67" s="8">
        <v>45.49</v>
      </c>
      <c r="BK67" s="8">
        <v>1.4925999999999999</v>
      </c>
      <c r="BL67" s="8">
        <v>7.9482000000000008</v>
      </c>
      <c r="BM67" s="8">
        <v>4.2184891721522382</v>
      </c>
      <c r="BN67" s="8">
        <v>3.7724382680409252</v>
      </c>
      <c r="BO67" s="8">
        <v>13.0792</v>
      </c>
      <c r="BP67" s="8">
        <v>22.274599999999996</v>
      </c>
      <c r="BQ67" s="8">
        <v>0.43719999999999992</v>
      </c>
      <c r="BR67" s="8">
        <v>-2.8999999999999994E-3</v>
      </c>
      <c r="BS67" s="8">
        <v>98.709827440193166</v>
      </c>
      <c r="BT67" s="8"/>
      <c r="BU67" s="8">
        <v>0.26578974364401198</v>
      </c>
      <c r="BV67" s="8">
        <v>9.1376075934893386E-2</v>
      </c>
      <c r="BW67" s="8">
        <v>0.86071996604931889</v>
      </c>
      <c r="BX67" s="8">
        <v>0.75491671128164328</v>
      </c>
      <c r="BY67" s="8">
        <v>0.50156064371527709</v>
      </c>
      <c r="BZ67" s="8">
        <v>0.77558018851356325</v>
      </c>
      <c r="CA67" s="8"/>
      <c r="CB67" s="8">
        <v>3.2170712732346535E-2</v>
      </c>
      <c r="CC67" s="8">
        <v>0</v>
      </c>
      <c r="CD67" s="8">
        <v>4.2787055014775227E-2</v>
      </c>
      <c r="CE67" s="8">
        <v>0</v>
      </c>
      <c r="CF67" s="8">
        <v>8.883955767956811E-2</v>
      </c>
      <c r="CG67" s="8">
        <v>9.1376075934893386E-2</v>
      </c>
      <c r="CH67" s="8">
        <v>0</v>
      </c>
      <c r="CI67" s="8">
        <v>0.3715815350681233</v>
      </c>
      <c r="CJ67" s="8">
        <v>6.0128602636329423E-2</v>
      </c>
      <c r="CK67" s="8">
        <v>0</v>
      </c>
      <c r="CL67" s="8">
        <v>0.34336902853694251</v>
      </c>
      <c r="CM67" s="8">
        <v>1.0302525676029786</v>
      </c>
      <c r="CN67" s="8">
        <v>7.8833283931454182E-2</v>
      </c>
      <c r="CO67" s="8">
        <v>2.5593181602229273E-2</v>
      </c>
      <c r="CP67" s="8">
        <v>0.10442646553368345</v>
      </c>
      <c r="CQ67" s="8">
        <v>0.58549650227333816</v>
      </c>
      <c r="CR67" s="8">
        <v>0.19008111248011506</v>
      </c>
      <c r="CS67" s="8">
        <v>0.77557761475345322</v>
      </c>
      <c r="CT67" s="8">
        <v>0.13416313094966861</v>
      </c>
      <c r="CU67" s="8"/>
      <c r="CV67" s="8"/>
      <c r="CW67" s="8">
        <f t="shared" si="12"/>
        <v>5.9064339267660242E-2</v>
      </c>
      <c r="CX67" s="8">
        <f t="shared" si="13"/>
        <v>1.6155868333616572E-2</v>
      </c>
      <c r="CY67" s="8">
        <f t="shared" si="14"/>
        <v>0.83452053810184501</v>
      </c>
      <c r="CZ67" s="8">
        <f t="shared" si="15"/>
        <v>7.4955003859487557E-2</v>
      </c>
    </row>
    <row r="68" spans="1:104" s="7" customFormat="1" x14ac:dyDescent="0.25">
      <c r="A68" s="7" t="s">
        <v>20</v>
      </c>
      <c r="B68" s="7" t="s">
        <v>91</v>
      </c>
      <c r="C68" s="7" t="s">
        <v>27</v>
      </c>
      <c r="D68" s="57" t="s">
        <v>90</v>
      </c>
      <c r="E68" s="8">
        <v>45.706600000000002</v>
      </c>
      <c r="F68" s="8">
        <v>1.5483</v>
      </c>
      <c r="G68" s="8">
        <v>7.8215000000000003</v>
      </c>
      <c r="H68" s="8">
        <v>7.6435000000000004</v>
      </c>
      <c r="I68" s="8">
        <v>13.203799999999999</v>
      </c>
      <c r="J68" s="8">
        <v>22.410900000000002</v>
      </c>
      <c r="K68" s="8">
        <v>0.43109999999999998</v>
      </c>
      <c r="L68" s="8">
        <v>4.0000000000000002E-4</v>
      </c>
      <c r="M68" s="8">
        <v>98.766099999999994</v>
      </c>
      <c r="N68" s="8"/>
      <c r="O68" s="8">
        <v>0.76076231691078566</v>
      </c>
      <c r="P68" s="8">
        <v>1.9377972465581976E-2</v>
      </c>
      <c r="Q68" s="8">
        <v>7.6726505787718266E-2</v>
      </c>
      <c r="R68" s="8">
        <v>0.10638135003479472</v>
      </c>
      <c r="S68" s="8">
        <v>0.32755643760853381</v>
      </c>
      <c r="T68" s="8">
        <v>0.39962375178316695</v>
      </c>
      <c r="U68" s="8">
        <v>6.9552450711496882E-3</v>
      </c>
      <c r="V68" s="8">
        <v>4.2462845010615716E-6</v>
      </c>
      <c r="W68" s="8">
        <v>1.6973878259462321</v>
      </c>
      <c r="X68" s="8"/>
      <c r="Y68" s="8">
        <v>3.0430492676431427</v>
      </c>
      <c r="Z68" s="8">
        <v>7.7511889862327904E-2</v>
      </c>
      <c r="AA68" s="8">
        <v>0.46035903472630957</v>
      </c>
      <c r="AB68" s="8">
        <v>0.21276270006958944</v>
      </c>
      <c r="AC68" s="8">
        <v>0.65511287521706763</v>
      </c>
      <c r="AD68" s="8">
        <v>0.79924750356633389</v>
      </c>
      <c r="AE68" s="8">
        <v>1.3910490142299376E-2</v>
      </c>
      <c r="AF68" s="8">
        <v>8.4925690021231431E-6</v>
      </c>
      <c r="AG68" s="8">
        <v>5.2619622537960717</v>
      </c>
      <c r="AH68" s="8">
        <v>2.2805180693462765</v>
      </c>
      <c r="AI68" s="8"/>
      <c r="AJ68" s="8">
        <v>1.7349322101927851</v>
      </c>
      <c r="AK68" s="8">
        <v>4.4191816355054314E-2</v>
      </c>
      <c r="AL68" s="8">
        <v>0.34995236569338634</v>
      </c>
      <c r="AM68" s="8">
        <v>0.24260459099580051</v>
      </c>
      <c r="AN68" s="8">
        <v>0.74699837469695762</v>
      </c>
      <c r="AO68" s="8">
        <v>0.91134918688146349</v>
      </c>
      <c r="AP68" s="8">
        <v>3.1723124122976988E-2</v>
      </c>
      <c r="AQ68" s="8">
        <v>1.9367457064511906E-5</v>
      </c>
      <c r="AR68" s="8">
        <v>4.0617710363954886</v>
      </c>
      <c r="AS68" s="8"/>
      <c r="AT68" s="8">
        <v>0.2650677898072149</v>
      </c>
      <c r="AU68" s="8">
        <v>8.4884575886171432E-2</v>
      </c>
      <c r="AV68" s="8">
        <v>0.12354207279097634</v>
      </c>
      <c r="AW68" s="8"/>
      <c r="AX68" s="8"/>
      <c r="AY68" s="8">
        <v>1.7349322101927851</v>
      </c>
      <c r="AZ68" s="8">
        <v>4.4191816355054314E-2</v>
      </c>
      <c r="BA68" s="8">
        <v>0.34995236569338634</v>
      </c>
      <c r="BB68" s="8">
        <v>0.12354207279097634</v>
      </c>
      <c r="BC68" s="8">
        <v>0.11906251820482416</v>
      </c>
      <c r="BD68" s="8">
        <v>0.74699837469695762</v>
      </c>
      <c r="BE68" s="8">
        <v>0.91134918688146349</v>
      </c>
      <c r="BF68" s="8">
        <v>3.1723124122976988E-2</v>
      </c>
      <c r="BG68" s="8">
        <v>1.9367457064511906E-5</v>
      </c>
      <c r="BH68" s="8">
        <v>4.0617710363954895</v>
      </c>
      <c r="BI68" s="8"/>
      <c r="BJ68" s="8">
        <v>45.706600000000002</v>
      </c>
      <c r="BK68" s="8">
        <v>1.5483</v>
      </c>
      <c r="BL68" s="8">
        <v>7.8215000000000003</v>
      </c>
      <c r="BM68" s="8">
        <v>4.3254551260186034</v>
      </c>
      <c r="BN68" s="8">
        <v>3.751183578856208</v>
      </c>
      <c r="BO68" s="8">
        <v>13.203799999999999</v>
      </c>
      <c r="BP68" s="8">
        <v>22.410900000000002</v>
      </c>
      <c r="BQ68" s="8">
        <v>0.43110000000000004</v>
      </c>
      <c r="BR68" s="8">
        <v>4.0000000000000007E-4</v>
      </c>
      <c r="BS68" s="8">
        <v>99.199238704874801</v>
      </c>
      <c r="BT68" s="8"/>
      <c r="BU68" s="8">
        <v>0.2650677898072149</v>
      </c>
      <c r="BV68" s="8">
        <v>8.4884575886171432E-2</v>
      </c>
      <c r="BW68" s="8">
        <v>0.86252407979547596</v>
      </c>
      <c r="BX68" s="8">
        <v>0.75484654007077634</v>
      </c>
      <c r="BY68" s="8">
        <v>0.50923221314107303</v>
      </c>
      <c r="BZ68" s="8">
        <v>0.77583908536716395</v>
      </c>
      <c r="CA68" s="8"/>
      <c r="CB68" s="8">
        <v>3.1742491580041499E-2</v>
      </c>
      <c r="CC68" s="8">
        <v>0</v>
      </c>
      <c r="CD68" s="8">
        <v>4.4191816355054314E-2</v>
      </c>
      <c r="CE68" s="8">
        <v>0</v>
      </c>
      <c r="CF68" s="8">
        <v>9.1799581210934844E-2</v>
      </c>
      <c r="CG68" s="8">
        <v>8.4884575886171432E-2</v>
      </c>
      <c r="CH68" s="8">
        <v>0</v>
      </c>
      <c r="CI68" s="8">
        <v>0.37349918734847881</v>
      </c>
      <c r="CJ68" s="8">
        <v>5.9531259102412082E-2</v>
      </c>
      <c r="CK68" s="8">
        <v>0</v>
      </c>
      <c r="CL68" s="8">
        <v>0.34523660671465145</v>
      </c>
      <c r="CM68" s="8">
        <v>1.0308855181977443</v>
      </c>
      <c r="CN68" s="8">
        <v>7.8251231135638616E-2</v>
      </c>
      <c r="CO68" s="8">
        <v>2.5413854390621576E-2</v>
      </c>
      <c r="CP68" s="8">
        <v>0.10366508552626019</v>
      </c>
      <c r="CQ68" s="8">
        <v>0.59049591242568034</v>
      </c>
      <c r="CR68" s="8">
        <v>0.19177688221455735</v>
      </c>
      <c r="CS68" s="8">
        <v>0.78227279464023802</v>
      </c>
      <c r="CT68" s="8">
        <v>0.12907639224122575</v>
      </c>
      <c r="CU68" s="8"/>
      <c r="CV68" s="8"/>
      <c r="CW68" s="8">
        <f t="shared" si="12"/>
        <v>5.3161451763194444E-2</v>
      </c>
      <c r="CX68" s="8">
        <f t="shared" si="13"/>
        <v>1.5861562061488494E-2</v>
      </c>
      <c r="CY68" s="8">
        <f t="shared" si="14"/>
        <v>0.84232617305678059</v>
      </c>
      <c r="CZ68" s="8">
        <f t="shared" si="15"/>
        <v>7.3638396317988741E-2</v>
      </c>
    </row>
    <row r="69" spans="1:104" s="7" customFormat="1" x14ac:dyDescent="0.25">
      <c r="A69" s="7" t="s">
        <v>20</v>
      </c>
      <c r="B69" s="7" t="s">
        <v>91</v>
      </c>
      <c r="C69" s="7" t="s">
        <v>26</v>
      </c>
      <c r="D69" s="57" t="s">
        <v>90</v>
      </c>
      <c r="E69" s="8">
        <v>46.325499999999998</v>
      </c>
      <c r="F69" s="8">
        <v>1.2769999999999999</v>
      </c>
      <c r="G69" s="8">
        <v>7.0594000000000001</v>
      </c>
      <c r="H69" s="8">
        <v>7.5048000000000004</v>
      </c>
      <c r="I69" s="8">
        <v>13.6929</v>
      </c>
      <c r="J69" s="8">
        <v>22.729399999999998</v>
      </c>
      <c r="K69" s="8">
        <v>0.42570000000000002</v>
      </c>
      <c r="L69" s="8">
        <v>-1.5E-3</v>
      </c>
      <c r="M69" s="8">
        <v>99.013200000000012</v>
      </c>
      <c r="N69" s="8"/>
      <c r="O69" s="8">
        <v>0.77106358189081226</v>
      </c>
      <c r="P69" s="8">
        <v>1.5982478097622026E-2</v>
      </c>
      <c r="Q69" s="8">
        <v>6.9250539533058666E-2</v>
      </c>
      <c r="R69" s="8">
        <v>0.10445093945720252</v>
      </c>
      <c r="S69" s="8">
        <v>0.33968990324981391</v>
      </c>
      <c r="T69" s="8">
        <v>0.40530313837375176</v>
      </c>
      <c r="U69" s="8">
        <v>6.8681230034526161E-3</v>
      </c>
      <c r="V69" s="8">
        <v>-1.592356687898089E-5</v>
      </c>
      <c r="W69" s="8">
        <v>1.7125927800388347</v>
      </c>
      <c r="X69" s="8"/>
      <c r="Y69" s="8">
        <v>3.084254327563249</v>
      </c>
      <c r="Z69" s="8">
        <v>6.3929912390488106E-2</v>
      </c>
      <c r="AA69" s="8">
        <v>0.41550323719835203</v>
      </c>
      <c r="AB69" s="8">
        <v>0.20890187891440504</v>
      </c>
      <c r="AC69" s="8">
        <v>0.67937980649962781</v>
      </c>
      <c r="AD69" s="8">
        <v>0.81060627674750352</v>
      </c>
      <c r="AE69" s="8">
        <v>1.3736246006905232E-2</v>
      </c>
      <c r="AF69" s="8">
        <v>-3.184713375796178E-5</v>
      </c>
      <c r="AG69" s="8">
        <v>5.276279838186773</v>
      </c>
      <c r="AH69" s="8">
        <v>2.2743297110874763</v>
      </c>
      <c r="AI69" s="8"/>
      <c r="AJ69" s="8">
        <v>1.7536528134318057</v>
      </c>
      <c r="AK69" s="8">
        <v>3.634942479422662E-2</v>
      </c>
      <c r="AL69" s="8">
        <v>0.31499711913774636</v>
      </c>
      <c r="AM69" s="8">
        <v>0.23755587495851488</v>
      </c>
      <c r="AN69" s="8">
        <v>0.77256683951748206</v>
      </c>
      <c r="AO69" s="8">
        <v>0.92179296960042223</v>
      </c>
      <c r="AP69" s="8">
        <v>3.1240752412311276E-2</v>
      </c>
      <c r="AQ69" s="8">
        <v>-7.2430882518709433E-5</v>
      </c>
      <c r="AR69" s="8">
        <v>4.0680833629699915</v>
      </c>
      <c r="AS69" s="8"/>
      <c r="AT69" s="8">
        <v>0.24634718656819432</v>
      </c>
      <c r="AU69" s="8">
        <v>6.8649932569552041E-2</v>
      </c>
      <c r="AV69" s="8">
        <v>0.13616672593998158</v>
      </c>
      <c r="AW69" s="8"/>
      <c r="AX69" s="8"/>
      <c r="AY69" s="8">
        <v>1.7536528134318057</v>
      </c>
      <c r="AZ69" s="8">
        <v>3.634942479422662E-2</v>
      </c>
      <c r="BA69" s="8">
        <v>0.31499711913774636</v>
      </c>
      <c r="BB69" s="8">
        <v>0.13616672593998158</v>
      </c>
      <c r="BC69" s="8">
        <v>0.1013891490185333</v>
      </c>
      <c r="BD69" s="8">
        <v>0.77256683951748206</v>
      </c>
      <c r="BE69" s="8">
        <v>0.92179296960042223</v>
      </c>
      <c r="BF69" s="8">
        <v>3.1240752412311276E-2</v>
      </c>
      <c r="BG69" s="8">
        <v>-7.2430882518709433E-5</v>
      </c>
      <c r="BH69" s="8">
        <v>4.0680833629699915</v>
      </c>
      <c r="BI69" s="8"/>
      <c r="BJ69" s="8">
        <v>46.325499999999998</v>
      </c>
      <c r="BK69" s="8">
        <v>1.2769999999999999</v>
      </c>
      <c r="BL69" s="8">
        <v>7.059400000000001</v>
      </c>
      <c r="BM69" s="8">
        <v>4.7804415793531465</v>
      </c>
      <c r="BN69" s="8">
        <v>3.2030581676296914</v>
      </c>
      <c r="BO69" s="8">
        <v>13.6929</v>
      </c>
      <c r="BP69" s="8">
        <v>22.729399999999998</v>
      </c>
      <c r="BQ69" s="8">
        <v>0.42570000000000002</v>
      </c>
      <c r="BR69" s="8">
        <v>-1.5E-3</v>
      </c>
      <c r="BS69" s="8">
        <v>99.491899746982853</v>
      </c>
      <c r="BT69" s="8"/>
      <c r="BU69" s="8">
        <v>0.24634718656819432</v>
      </c>
      <c r="BV69" s="8">
        <v>6.8649932569552041E-2</v>
      </c>
      <c r="BW69" s="8">
        <v>0.88398826674513364</v>
      </c>
      <c r="BX69" s="8">
        <v>0.76482473707984333</v>
      </c>
      <c r="BY69" s="8">
        <v>0.57319873046187897</v>
      </c>
      <c r="BZ69" s="8">
        <v>0.78784319332704633</v>
      </c>
      <c r="CA69" s="8"/>
      <c r="CB69" s="8">
        <v>3.1168321529792566E-2</v>
      </c>
      <c r="CC69" s="8">
        <v>0</v>
      </c>
      <c r="CD69" s="8">
        <v>3.634942479422662E-2</v>
      </c>
      <c r="CE69" s="8">
        <v>0</v>
      </c>
      <c r="CF69" s="8">
        <v>0.10499840441018901</v>
      </c>
      <c r="CG69" s="8">
        <v>6.8649932569552041E-2</v>
      </c>
      <c r="CH69" s="8">
        <v>0</v>
      </c>
      <c r="CI69" s="8">
        <v>0.38628341975874103</v>
      </c>
      <c r="CJ69" s="8">
        <v>5.0694574509266649E-2</v>
      </c>
      <c r="CK69" s="8">
        <v>0</v>
      </c>
      <c r="CL69" s="8">
        <v>0.35589760391322728</v>
      </c>
      <c r="CM69" s="8">
        <v>1.0340416814849951</v>
      </c>
      <c r="CN69" s="8">
        <v>7.3931439895047857E-2</v>
      </c>
      <c r="CO69" s="8">
        <v>2.2733111224628899E-2</v>
      </c>
      <c r="CP69" s="8">
        <v>9.6664551119676756E-2</v>
      </c>
      <c r="CQ69" s="8">
        <v>0.62470395972738635</v>
      </c>
      <c r="CR69" s="8">
        <v>0.19208965250925714</v>
      </c>
      <c r="CS69" s="8">
        <v>0.81679361223664348</v>
      </c>
      <c r="CT69" s="8">
        <v>0.10499935736377866</v>
      </c>
      <c r="CU69" s="8"/>
      <c r="CV69" s="8"/>
      <c r="CW69" s="8">
        <f t="shared" si="12"/>
        <v>3.7409180157240762E-2</v>
      </c>
      <c r="CX69" s="8">
        <f t="shared" si="13"/>
        <v>1.5620376206155639E-2</v>
      </c>
      <c r="CY69" s="8">
        <f t="shared" si="14"/>
        <v>0.86876341323702588</v>
      </c>
      <c r="CZ69" s="8">
        <f t="shared" si="15"/>
        <v>7.0679650619485557E-2</v>
      </c>
    </row>
    <row r="70" spans="1:104" s="7" customFormat="1" x14ac:dyDescent="0.25">
      <c r="A70" s="7" t="s">
        <v>20</v>
      </c>
      <c r="B70" s="7" t="s">
        <v>91</v>
      </c>
      <c r="C70" s="7" t="s">
        <v>25</v>
      </c>
      <c r="D70" s="57" t="s">
        <v>90</v>
      </c>
      <c r="E70" s="8">
        <v>46.971699999999998</v>
      </c>
      <c r="F70" s="8">
        <v>1.2284999999999999</v>
      </c>
      <c r="G70" s="8">
        <v>6.5414000000000003</v>
      </c>
      <c r="H70" s="8">
        <v>7.2408999999999999</v>
      </c>
      <c r="I70" s="8">
        <v>14.0189</v>
      </c>
      <c r="J70" s="8">
        <v>22.891400000000001</v>
      </c>
      <c r="K70" s="8">
        <v>0.40910000000000002</v>
      </c>
      <c r="L70" s="8">
        <v>1.01E-2</v>
      </c>
      <c r="M70" s="8">
        <v>99.311999999999998</v>
      </c>
      <c r="N70" s="8"/>
      <c r="O70" s="8">
        <v>0.78181924101198397</v>
      </c>
      <c r="P70" s="8">
        <v>1.5375469336670836E-2</v>
      </c>
      <c r="Q70" s="8">
        <v>6.4169119089660595E-2</v>
      </c>
      <c r="R70" s="8">
        <v>0.10077800974251915</v>
      </c>
      <c r="S70" s="8">
        <v>0.3477772264946663</v>
      </c>
      <c r="T70" s="8">
        <v>0.40819186875891589</v>
      </c>
      <c r="U70" s="8">
        <v>6.6003033138653158E-3</v>
      </c>
      <c r="V70" s="8">
        <v>1.0721868365180466E-4</v>
      </c>
      <c r="W70" s="8">
        <v>1.7248184564319338</v>
      </c>
      <c r="X70" s="8"/>
      <c r="Y70" s="8">
        <v>3.1272769640479359</v>
      </c>
      <c r="Z70" s="8">
        <v>6.1501877346683345E-2</v>
      </c>
      <c r="AA70" s="8">
        <v>0.38501471453796354</v>
      </c>
      <c r="AB70" s="8">
        <v>0.20155601948503829</v>
      </c>
      <c r="AC70" s="8">
        <v>0.69555445298933261</v>
      </c>
      <c r="AD70" s="8">
        <v>0.81638373751783178</v>
      </c>
      <c r="AE70" s="8">
        <v>1.3200606627730632E-2</v>
      </c>
      <c r="AF70" s="8">
        <v>2.1443736730360931E-4</v>
      </c>
      <c r="AG70" s="8">
        <v>5.3007028099198195</v>
      </c>
      <c r="AH70" s="8">
        <v>2.2638507440075699</v>
      </c>
      <c r="AI70" s="8"/>
      <c r="AJ70" s="8">
        <v>1.7699220704444136</v>
      </c>
      <c r="AK70" s="8">
        <v>3.4807767697287849E-2</v>
      </c>
      <c r="AL70" s="8">
        <v>0.29053861598687697</v>
      </c>
      <c r="AM70" s="8">
        <v>0.2281463723352041</v>
      </c>
      <c r="AN70" s="8">
        <v>0.7873157329488395</v>
      </c>
      <c r="AO70" s="8">
        <v>0.92408546578771211</v>
      </c>
      <c r="AP70" s="8">
        <v>2.9884203135539248E-2</v>
      </c>
      <c r="AQ70" s="8">
        <v>4.8545419351330051E-4</v>
      </c>
      <c r="AR70" s="8">
        <v>4.0651856825293864</v>
      </c>
      <c r="AS70" s="8"/>
      <c r="AT70" s="8">
        <v>0.23007792955558637</v>
      </c>
      <c r="AU70" s="8">
        <v>6.04606864312906E-2</v>
      </c>
      <c r="AV70" s="8">
        <v>0.13037136505877261</v>
      </c>
      <c r="AW70" s="8"/>
      <c r="AX70" s="8"/>
      <c r="AY70" s="8">
        <v>1.7699220704444136</v>
      </c>
      <c r="AZ70" s="8">
        <v>3.4807767697287849E-2</v>
      </c>
      <c r="BA70" s="8">
        <v>0.29053861598687697</v>
      </c>
      <c r="BB70" s="8">
        <v>0.13037136505877261</v>
      </c>
      <c r="BC70" s="8">
        <v>9.7775007276431486E-2</v>
      </c>
      <c r="BD70" s="8">
        <v>0.7873157329488395</v>
      </c>
      <c r="BE70" s="8">
        <v>0.92408546578771211</v>
      </c>
      <c r="BF70" s="8">
        <v>2.9884203135539248E-2</v>
      </c>
      <c r="BG70" s="8">
        <v>4.8545419351330051E-4</v>
      </c>
      <c r="BH70" s="8">
        <v>4.0651856825293864</v>
      </c>
      <c r="BI70" s="8"/>
      <c r="BJ70" s="8">
        <v>46.971699999999998</v>
      </c>
      <c r="BK70" s="8">
        <v>1.2284999999999999</v>
      </c>
      <c r="BL70" s="8">
        <v>6.5414000000000003</v>
      </c>
      <c r="BM70" s="8">
        <v>4.5981683449557931</v>
      </c>
      <c r="BN70" s="8">
        <v>3.1031790816630402</v>
      </c>
      <c r="BO70" s="8">
        <v>14.0189</v>
      </c>
      <c r="BP70" s="8">
        <v>22.891400000000004</v>
      </c>
      <c r="BQ70" s="8">
        <v>0.40910000000000002</v>
      </c>
      <c r="BR70" s="8">
        <v>1.01E-2</v>
      </c>
      <c r="BS70" s="8">
        <v>99.772447426618825</v>
      </c>
      <c r="BT70" s="8"/>
      <c r="BU70" s="8">
        <v>0.23007792955558637</v>
      </c>
      <c r="BV70" s="8">
        <v>6.04606864312906E-2</v>
      </c>
      <c r="BW70" s="8">
        <v>0.88953109231314964</v>
      </c>
      <c r="BX70" s="8">
        <v>0.77532753694300849</v>
      </c>
      <c r="BY70" s="8">
        <v>0.5714373791016254</v>
      </c>
      <c r="BZ70" s="8">
        <v>0.79751969081348972</v>
      </c>
      <c r="CA70" s="8"/>
      <c r="CB70" s="8">
        <v>3.0369657329052547E-2</v>
      </c>
      <c r="CC70" s="8">
        <v>0</v>
      </c>
      <c r="CD70" s="8">
        <v>3.4807767697287849E-2</v>
      </c>
      <c r="CE70" s="8">
        <v>0</v>
      </c>
      <c r="CF70" s="8">
        <v>0.10000170772972007</v>
      </c>
      <c r="CG70" s="8">
        <v>6.04606864312906E-2</v>
      </c>
      <c r="CH70" s="8">
        <v>0</v>
      </c>
      <c r="CI70" s="8">
        <v>0.39365786647441975</v>
      </c>
      <c r="CJ70" s="8">
        <v>4.8887503638215743E-2</v>
      </c>
      <c r="CK70" s="8">
        <v>0</v>
      </c>
      <c r="CL70" s="8">
        <v>0.36440765196470681</v>
      </c>
      <c r="CM70" s="8">
        <v>1.0325928412646932</v>
      </c>
      <c r="CN70" s="8">
        <v>7.2355540361349294E-2</v>
      </c>
      <c r="CO70" s="8">
        <v>2.0967006451105649E-2</v>
      </c>
      <c r="CP70" s="8">
        <v>9.3322546812454943E-2</v>
      </c>
      <c r="CQ70" s="8">
        <v>0.64260465222614083</v>
      </c>
      <c r="CR70" s="8">
        <v>0.18621235943299286</v>
      </c>
      <c r="CS70" s="8">
        <v>0.82881701165913368</v>
      </c>
      <c r="CT70" s="8">
        <v>9.5268454128578456E-2</v>
      </c>
      <c r="CU70" s="8"/>
      <c r="CV70" s="8"/>
      <c r="CW70" s="8">
        <f t="shared" si="12"/>
        <v>3.0576483295751352E-2</v>
      </c>
      <c r="CX70" s="8">
        <f t="shared" si="13"/>
        <v>1.4942101567769624E-2</v>
      </c>
      <c r="CY70" s="8">
        <f t="shared" si="14"/>
        <v>0.87856688092419111</v>
      </c>
      <c r="CZ70" s="8">
        <f t="shared" si="15"/>
        <v>6.8447612179926232E-2</v>
      </c>
    </row>
  </sheetData>
  <mergeCells count="1">
    <mergeCell ref="CW2:C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813A-DA66-4477-81C3-214E3619758E}">
  <dimension ref="A1:AU34"/>
  <sheetViews>
    <sheetView workbookViewId="0">
      <selection activeCell="G30" sqref="G30"/>
    </sheetView>
  </sheetViews>
  <sheetFormatPr defaultRowHeight="15" x14ac:dyDescent="0.25"/>
  <cols>
    <col min="1" max="1" width="13.140625" bestFit="1" customWidth="1"/>
    <col min="2" max="2" width="19.85546875" bestFit="1" customWidth="1"/>
    <col min="3" max="3" width="13.5703125" bestFit="1" customWidth="1"/>
    <col min="12" max="13" width="11.5703125" bestFit="1" customWidth="1"/>
    <col min="14" max="14" width="13.140625" bestFit="1" customWidth="1"/>
    <col min="15" max="15" width="19.85546875" bestFit="1" customWidth="1"/>
    <col min="16" max="17" width="13.5703125" bestFit="1" customWidth="1"/>
    <col min="24" max="25" width="11.5703125" bestFit="1" customWidth="1"/>
    <col min="26" max="26" width="12.7109375" bestFit="1" customWidth="1"/>
    <col min="27" max="27" width="11.42578125" bestFit="1" customWidth="1"/>
    <col min="28" max="28" width="13.5703125" bestFit="1" customWidth="1"/>
    <col min="32" max="32" width="13.5703125" customWidth="1"/>
    <col min="33" max="33" width="10.28515625" bestFit="1" customWidth="1"/>
    <col min="35" max="35" width="10.5703125" bestFit="1" customWidth="1"/>
    <col min="36" max="36" width="20.42578125" bestFit="1" customWidth="1"/>
    <col min="37" max="37" width="11.5703125" bestFit="1" customWidth="1"/>
    <col min="38" max="38" width="12.42578125" bestFit="1" customWidth="1"/>
    <col min="39" max="39" width="13.28515625" bestFit="1" customWidth="1"/>
    <col min="40" max="40" width="16.140625" bestFit="1" customWidth="1"/>
    <col min="41" max="41" width="15.85546875" bestFit="1" customWidth="1"/>
    <col min="42" max="42" width="14.85546875" bestFit="1" customWidth="1"/>
    <col min="43" max="43" width="16.140625" bestFit="1" customWidth="1"/>
    <col min="44" max="44" width="12.5703125" customWidth="1"/>
    <col min="46" max="46" width="19.85546875" customWidth="1"/>
  </cols>
  <sheetData>
    <row r="1" spans="1:47" x14ac:dyDescent="0.25">
      <c r="A1" t="s">
        <v>314</v>
      </c>
    </row>
    <row r="3" spans="1:47" s="22" customFormat="1" x14ac:dyDescent="0.25">
      <c r="A3" s="130" t="s">
        <v>307</v>
      </c>
      <c r="B3" s="130" t="s">
        <v>312</v>
      </c>
      <c r="C3" s="12" t="s">
        <v>17</v>
      </c>
      <c r="D3" s="12" t="s">
        <v>87</v>
      </c>
      <c r="E3" s="12" t="s">
        <v>16</v>
      </c>
      <c r="F3" s="12" t="s">
        <v>15</v>
      </c>
      <c r="G3" s="12" t="s">
        <v>13</v>
      </c>
      <c r="H3" s="12" t="s">
        <v>12</v>
      </c>
      <c r="I3" s="12" t="s">
        <v>11</v>
      </c>
      <c r="J3" s="12" t="s">
        <v>9</v>
      </c>
      <c r="K3" s="12" t="s">
        <v>5</v>
      </c>
      <c r="L3" s="12" t="s">
        <v>144</v>
      </c>
      <c r="M3" s="12"/>
      <c r="N3" s="130" t="s">
        <v>307</v>
      </c>
      <c r="O3" s="130" t="s">
        <v>312</v>
      </c>
      <c r="P3" s="12" t="s">
        <v>17</v>
      </c>
      <c r="Q3" s="12" t="s">
        <v>87</v>
      </c>
      <c r="R3" s="12" t="s">
        <v>131</v>
      </c>
      <c r="S3" s="12" t="s">
        <v>130</v>
      </c>
      <c r="T3" s="12" t="s">
        <v>129</v>
      </c>
      <c r="U3" s="25" t="s">
        <v>128</v>
      </c>
      <c r="V3" s="12" t="s">
        <v>127</v>
      </c>
      <c r="W3" s="12" t="s">
        <v>126</v>
      </c>
      <c r="X3" s="12" t="s">
        <v>144</v>
      </c>
      <c r="Y3" s="12"/>
      <c r="Z3" s="12" t="s">
        <v>150</v>
      </c>
      <c r="AA3" s="12"/>
      <c r="AB3" s="12" t="s">
        <v>17</v>
      </c>
      <c r="AC3" s="12" t="s">
        <v>87</v>
      </c>
      <c r="AD3" s="12" t="s">
        <v>149</v>
      </c>
      <c r="AE3" s="12" t="s">
        <v>148</v>
      </c>
      <c r="AF3" s="12" t="s">
        <v>147</v>
      </c>
      <c r="AG3" s="12" t="s">
        <v>146</v>
      </c>
      <c r="AH3" s="12" t="s">
        <v>239</v>
      </c>
      <c r="AI3" s="12" t="s">
        <v>145</v>
      </c>
      <c r="AJ3" s="12" t="s">
        <v>144</v>
      </c>
      <c r="AL3" s="82" t="s">
        <v>240</v>
      </c>
      <c r="AM3" s="82" t="s">
        <v>241</v>
      </c>
      <c r="AN3" s="82" t="s">
        <v>242</v>
      </c>
      <c r="AO3" s="82" t="s">
        <v>243</v>
      </c>
      <c r="AP3" s="82" t="s">
        <v>244</v>
      </c>
      <c r="AQ3" s="82" t="s">
        <v>245</v>
      </c>
      <c r="AR3" s="82"/>
      <c r="AS3" s="82"/>
      <c r="AT3" s="22" t="s">
        <v>238</v>
      </c>
      <c r="AU3" s="22" t="s">
        <v>246</v>
      </c>
    </row>
    <row r="4" spans="1:47" x14ac:dyDescent="0.25">
      <c r="A4" s="6" t="s">
        <v>88</v>
      </c>
      <c r="B4" s="6" t="s">
        <v>152</v>
      </c>
      <c r="C4" s="6" t="s">
        <v>52</v>
      </c>
      <c r="D4" s="6" t="s">
        <v>143</v>
      </c>
      <c r="E4" s="143">
        <v>1.3583000000000001</v>
      </c>
      <c r="F4" s="143">
        <v>8.0002999999999993</v>
      </c>
      <c r="G4" s="143">
        <v>8.1803000000000008</v>
      </c>
      <c r="H4" s="143"/>
      <c r="I4" s="143">
        <v>69.666600000000003</v>
      </c>
      <c r="J4" s="143">
        <v>3.2559999999999998</v>
      </c>
      <c r="K4" s="143">
        <f>SUM(E4:J4)</f>
        <v>90.461500000000001</v>
      </c>
      <c r="L4" s="12" t="s">
        <v>151</v>
      </c>
      <c r="M4" s="6"/>
      <c r="N4" s="6" t="s">
        <v>88</v>
      </c>
      <c r="O4" s="6" t="s">
        <v>152</v>
      </c>
      <c r="P4" s="6" t="s">
        <v>52</v>
      </c>
      <c r="Q4" s="6" t="s">
        <v>143</v>
      </c>
      <c r="R4" s="6">
        <v>4.9000000000000002E-2</v>
      </c>
      <c r="S4" s="6">
        <v>8.7999999999999995E-2</v>
      </c>
      <c r="T4" s="6">
        <v>0.34599999999999997</v>
      </c>
      <c r="U4" s="6">
        <v>1.381</v>
      </c>
      <c r="V4" s="6">
        <v>0.70699999999999996</v>
      </c>
      <c r="W4" s="6">
        <v>0.42799999999999999</v>
      </c>
      <c r="X4" s="12" t="s">
        <v>151</v>
      </c>
      <c r="Y4" s="6"/>
      <c r="Z4" s="6" t="s">
        <v>88</v>
      </c>
      <c r="AA4" s="6" t="s">
        <v>152</v>
      </c>
      <c r="AB4" s="6" t="s">
        <v>52</v>
      </c>
      <c r="AC4" s="6" t="s">
        <v>143</v>
      </c>
      <c r="AD4" s="142">
        <v>0.57299999999999995</v>
      </c>
      <c r="AE4" s="142">
        <v>0.94799999999999995</v>
      </c>
      <c r="AF4" s="142">
        <v>2.2909999999999999</v>
      </c>
      <c r="AG4" s="142">
        <v>3.7890000000000001</v>
      </c>
      <c r="AH4" s="142">
        <v>0.14599999999999999</v>
      </c>
      <c r="AI4" s="142">
        <v>0.24099999999999999</v>
      </c>
      <c r="AJ4" s="12" t="s">
        <v>151</v>
      </c>
      <c r="AL4" s="145">
        <f t="shared" ref="AL4:AQ4" si="0">AD4/(SUM($AD4:$AI4))*100</f>
        <v>7.1732598898347515</v>
      </c>
      <c r="AM4" s="145">
        <f t="shared" si="0"/>
        <v>11.86780170255383</v>
      </c>
      <c r="AN4" s="145">
        <f t="shared" si="0"/>
        <v>28.680520781171758</v>
      </c>
      <c r="AO4" s="145">
        <f t="shared" si="0"/>
        <v>47.433650475713577</v>
      </c>
      <c r="AP4" s="145">
        <f t="shared" si="0"/>
        <v>1.8277416124186281</v>
      </c>
      <c r="AQ4" s="145">
        <f t="shared" si="0"/>
        <v>3.0170255383074616</v>
      </c>
      <c r="AR4" s="145"/>
      <c r="AS4" s="145"/>
      <c r="AT4" s="143">
        <f t="shared" ref="AT4:AT12" si="1">SUM(AH4:AI4)</f>
        <v>0.38700000000000001</v>
      </c>
      <c r="AU4" s="145">
        <f t="shared" ref="AU4:AU12" si="2">AT4/(SUM($AD4:$AI4))*100</f>
        <v>4.8447671507260894</v>
      </c>
    </row>
    <row r="5" spans="1:47" x14ac:dyDescent="0.25">
      <c r="A5" s="6" t="s">
        <v>88</v>
      </c>
      <c r="B5" s="6" t="s">
        <v>152</v>
      </c>
      <c r="C5" s="6" t="s">
        <v>51</v>
      </c>
      <c r="D5" s="6" t="s">
        <v>143</v>
      </c>
      <c r="E5" s="143">
        <v>0.86050000000000004</v>
      </c>
      <c r="F5" s="143">
        <v>7.9688999999999997</v>
      </c>
      <c r="G5" s="143">
        <v>8.2378999999999998</v>
      </c>
      <c r="H5" s="143"/>
      <c r="I5" s="143">
        <v>70.601799999999997</v>
      </c>
      <c r="J5" s="143">
        <v>3.2740999999999998</v>
      </c>
      <c r="K5" s="143">
        <f t="shared" ref="K5:K12" si="3">SUM(E5:J5)</f>
        <v>90.943200000000004</v>
      </c>
      <c r="L5" s="12" t="s">
        <v>151</v>
      </c>
      <c r="M5" s="6"/>
      <c r="N5" s="6" t="s">
        <v>88</v>
      </c>
      <c r="O5" s="6" t="s">
        <v>152</v>
      </c>
      <c r="P5" s="6" t="s">
        <v>51</v>
      </c>
      <c r="Q5" s="6" t="s">
        <v>143</v>
      </c>
      <c r="R5" s="6">
        <v>3.1E-2</v>
      </c>
      <c r="S5" s="6">
        <v>8.7999999999999995E-2</v>
      </c>
      <c r="T5" s="6">
        <v>0.34699999999999998</v>
      </c>
      <c r="U5" s="6">
        <v>1.4159999999999999</v>
      </c>
      <c r="V5" s="6">
        <v>0.69199999999999995</v>
      </c>
      <c r="W5" s="6">
        <v>0.42399999999999999</v>
      </c>
      <c r="X5" s="12" t="s">
        <v>151</v>
      </c>
      <c r="Y5" s="6"/>
      <c r="Z5" s="6" t="s">
        <v>88</v>
      </c>
      <c r="AA5" s="6" t="s">
        <v>152</v>
      </c>
      <c r="AB5" s="6" t="s">
        <v>51</v>
      </c>
      <c r="AC5" s="6" t="s">
        <v>143</v>
      </c>
      <c r="AD5" s="142">
        <v>0.56799999999999995</v>
      </c>
      <c r="AE5" s="142">
        <v>0.92700000000000005</v>
      </c>
      <c r="AF5" s="142">
        <v>2.3210000000000002</v>
      </c>
      <c r="AG5" s="142">
        <v>3.7869999999999999</v>
      </c>
      <c r="AH5" s="142">
        <v>0.14399999999999999</v>
      </c>
      <c r="AI5" s="142">
        <v>0.23499999999999999</v>
      </c>
      <c r="AJ5" s="12" t="s">
        <v>151</v>
      </c>
      <c r="AL5" s="145">
        <f t="shared" ref="AL5:AL12" si="4">AD5/(SUM($AD5:$AI5))*100</f>
        <v>7.1160110248058128</v>
      </c>
      <c r="AM5" s="145">
        <f t="shared" ref="AM5:AM12" si="5">AE5/(SUM($AD5:$AI5))*100</f>
        <v>11.613630669005262</v>
      </c>
      <c r="AN5" s="145">
        <f t="shared" ref="AN5:AN12" si="6">AF5/(SUM($AD5:$AI5))*100</f>
        <v>29.077925331996994</v>
      </c>
      <c r="AO5" s="145">
        <f t="shared" ref="AO5:AO12" si="7">AG5/(SUM($AD5:$AI5))*100</f>
        <v>47.444249561513402</v>
      </c>
      <c r="AP5" s="145">
        <f t="shared" ref="AP5:AQ12" si="8">AH5/(SUM($AD5:$AI5))*100</f>
        <v>1.8040591330493609</v>
      </c>
      <c r="AQ5" s="145">
        <f t="shared" si="8"/>
        <v>2.9441242796291656</v>
      </c>
      <c r="AR5" s="145"/>
      <c r="AS5" s="145"/>
      <c r="AT5" s="143">
        <f t="shared" si="1"/>
        <v>0.379</v>
      </c>
      <c r="AU5" s="145">
        <f t="shared" si="2"/>
        <v>4.7481834126785261</v>
      </c>
    </row>
    <row r="6" spans="1:47" x14ac:dyDescent="0.25">
      <c r="A6" s="6" t="s">
        <v>88</v>
      </c>
      <c r="B6" s="6" t="s">
        <v>152</v>
      </c>
      <c r="C6" s="6" t="s">
        <v>50</v>
      </c>
      <c r="D6" s="6" t="s">
        <v>143</v>
      </c>
      <c r="E6" s="143">
        <v>0.30320000000000003</v>
      </c>
      <c r="F6" s="143">
        <v>7.9127000000000001</v>
      </c>
      <c r="G6" s="143">
        <v>8.2310999999999996</v>
      </c>
      <c r="H6" s="143"/>
      <c r="I6" s="143">
        <v>71.412800000000004</v>
      </c>
      <c r="J6" s="143">
        <v>3.3755000000000002</v>
      </c>
      <c r="K6" s="143">
        <f t="shared" si="3"/>
        <v>91.235300000000009</v>
      </c>
      <c r="L6" s="12" t="s">
        <v>151</v>
      </c>
      <c r="M6" s="6"/>
      <c r="N6" s="6" t="s">
        <v>88</v>
      </c>
      <c r="O6" s="6" t="s">
        <v>152</v>
      </c>
      <c r="P6" s="6" t="s">
        <v>50</v>
      </c>
      <c r="Q6" s="6" t="s">
        <v>143</v>
      </c>
      <c r="R6" s="6">
        <v>1.0999999999999999E-2</v>
      </c>
      <c r="S6" s="6">
        <v>9.0999999999999998E-2</v>
      </c>
      <c r="T6" s="6">
        <v>0.34599999999999997</v>
      </c>
      <c r="U6" s="6">
        <v>1.4510000000000001</v>
      </c>
      <c r="V6" s="6">
        <v>0.67800000000000005</v>
      </c>
      <c r="W6" s="6">
        <v>0.42099999999999999</v>
      </c>
      <c r="X6" s="12" t="s">
        <v>151</v>
      </c>
      <c r="Y6" s="6"/>
      <c r="Z6" s="6" t="s">
        <v>88</v>
      </c>
      <c r="AA6" s="6" t="s">
        <v>152</v>
      </c>
      <c r="AB6" s="6" t="s">
        <v>50</v>
      </c>
      <c r="AC6" s="6" t="s">
        <v>143</v>
      </c>
      <c r="AD6" s="142">
        <v>0.56000000000000005</v>
      </c>
      <c r="AE6" s="142">
        <v>0.90200000000000002</v>
      </c>
      <c r="AF6" s="142">
        <v>2.3490000000000002</v>
      </c>
      <c r="AG6" s="142">
        <v>3.7869999999999999</v>
      </c>
      <c r="AH6" s="142">
        <v>0.14599999999999999</v>
      </c>
      <c r="AI6" s="142">
        <v>0.23599999999999999</v>
      </c>
      <c r="AJ6" s="12" t="s">
        <v>151</v>
      </c>
      <c r="AL6" s="145">
        <f t="shared" si="4"/>
        <v>7.0175438596491224</v>
      </c>
      <c r="AM6" s="145">
        <f t="shared" si="5"/>
        <v>11.303258145363408</v>
      </c>
      <c r="AN6" s="145">
        <f t="shared" si="6"/>
        <v>29.436090225563909</v>
      </c>
      <c r="AO6" s="145">
        <f t="shared" si="7"/>
        <v>47.456140350877192</v>
      </c>
      <c r="AP6" s="145">
        <f t="shared" si="8"/>
        <v>1.8295739348370925</v>
      </c>
      <c r="AQ6" s="145">
        <f t="shared" si="8"/>
        <v>2.9573934837092728</v>
      </c>
      <c r="AR6" s="145"/>
      <c r="AS6" s="145"/>
      <c r="AT6" s="143">
        <f t="shared" si="1"/>
        <v>0.38200000000000001</v>
      </c>
      <c r="AU6" s="145">
        <f t="shared" si="2"/>
        <v>4.7869674185463662</v>
      </c>
    </row>
    <row r="7" spans="1:47" x14ac:dyDescent="0.25">
      <c r="A7" s="6" t="s">
        <v>88</v>
      </c>
      <c r="B7" s="6" t="s">
        <v>92</v>
      </c>
      <c r="C7" s="6" t="s">
        <v>34</v>
      </c>
      <c r="D7" s="6" t="s">
        <v>143</v>
      </c>
      <c r="E7" s="143">
        <v>0.2482</v>
      </c>
      <c r="F7" s="143">
        <v>10.9849</v>
      </c>
      <c r="G7" s="143">
        <v>9.9835999999999991</v>
      </c>
      <c r="H7" s="143"/>
      <c r="I7" s="143">
        <v>66.319199999999995</v>
      </c>
      <c r="J7" s="143">
        <v>4.3917999999999999</v>
      </c>
      <c r="K7" s="143">
        <f t="shared" si="3"/>
        <v>91.927700000000002</v>
      </c>
      <c r="L7" s="19">
        <v>1</v>
      </c>
      <c r="M7" s="6"/>
      <c r="N7" s="6" t="s">
        <v>88</v>
      </c>
      <c r="O7" s="6" t="s">
        <v>92</v>
      </c>
      <c r="P7" s="6" t="s">
        <v>34</v>
      </c>
      <c r="Q7" s="6" t="s">
        <v>143</v>
      </c>
      <c r="R7" s="6">
        <v>8.9999999999999993E-3</v>
      </c>
      <c r="S7" s="6">
        <v>0.114</v>
      </c>
      <c r="T7" s="6">
        <v>0.40500000000000003</v>
      </c>
      <c r="U7" s="6">
        <v>1.351</v>
      </c>
      <c r="V7" s="6">
        <v>0.55700000000000005</v>
      </c>
      <c r="W7" s="6">
        <v>0.56299999999999994</v>
      </c>
      <c r="X7" s="19">
        <v>1</v>
      </c>
      <c r="Y7" s="6"/>
      <c r="Z7" s="6" t="s">
        <v>88</v>
      </c>
      <c r="AA7" s="6" t="s">
        <v>92</v>
      </c>
      <c r="AB7" s="6" t="s">
        <v>34</v>
      </c>
      <c r="AC7" s="6" t="s">
        <v>143</v>
      </c>
      <c r="AD7" s="142">
        <v>0.86899999999999999</v>
      </c>
      <c r="AE7" s="142">
        <v>0.85899999999999999</v>
      </c>
      <c r="AF7" s="142">
        <v>2.903</v>
      </c>
      <c r="AG7" s="142">
        <v>2.8679999999999999</v>
      </c>
      <c r="AH7" s="142">
        <v>0.24399999999999999</v>
      </c>
      <c r="AI7" s="142">
        <v>0.24099999999999999</v>
      </c>
      <c r="AJ7" s="19">
        <v>1</v>
      </c>
      <c r="AL7" s="145">
        <f t="shared" si="4"/>
        <v>10.884268537074149</v>
      </c>
      <c r="AM7" s="145">
        <f t="shared" si="5"/>
        <v>10.759018036072145</v>
      </c>
      <c r="AN7" s="145">
        <f t="shared" si="6"/>
        <v>36.360220440881761</v>
      </c>
      <c r="AO7" s="145">
        <f t="shared" si="7"/>
        <v>35.921843687374746</v>
      </c>
      <c r="AP7" s="145">
        <f t="shared" si="8"/>
        <v>3.0561122244488979</v>
      </c>
      <c r="AQ7" s="145">
        <f t="shared" si="8"/>
        <v>3.0185370741482966</v>
      </c>
      <c r="AR7" s="145"/>
      <c r="AS7" s="145"/>
      <c r="AT7" s="143">
        <f t="shared" si="1"/>
        <v>0.48499999999999999</v>
      </c>
      <c r="AU7" s="145">
        <f t="shared" si="2"/>
        <v>6.074649298597194</v>
      </c>
    </row>
    <row r="8" spans="1:47" x14ac:dyDescent="0.25">
      <c r="A8" s="6" t="s">
        <v>88</v>
      </c>
      <c r="B8" s="6" t="s">
        <v>92</v>
      </c>
      <c r="C8" s="6" t="s">
        <v>33</v>
      </c>
      <c r="D8" s="6" t="s">
        <v>143</v>
      </c>
      <c r="E8" s="143">
        <v>0.2155</v>
      </c>
      <c r="F8" s="143">
        <v>11.3688</v>
      </c>
      <c r="G8" s="143">
        <v>11.0707</v>
      </c>
      <c r="H8" s="143"/>
      <c r="I8" s="143">
        <v>65.835999999999999</v>
      </c>
      <c r="J8" s="143">
        <v>4.1422999999999996</v>
      </c>
      <c r="K8" s="143">
        <f t="shared" si="3"/>
        <v>92.633300000000006</v>
      </c>
      <c r="L8" s="21">
        <v>2</v>
      </c>
      <c r="M8" s="6"/>
      <c r="N8" s="6" t="s">
        <v>88</v>
      </c>
      <c r="O8" s="6" t="s">
        <v>92</v>
      </c>
      <c r="P8" s="6" t="s">
        <v>33</v>
      </c>
      <c r="Q8" s="6" t="s">
        <v>143</v>
      </c>
      <c r="R8" s="6">
        <v>7.0000000000000001E-3</v>
      </c>
      <c r="S8" s="6">
        <v>0.106</v>
      </c>
      <c r="T8" s="6">
        <v>0.443</v>
      </c>
      <c r="U8" s="6">
        <v>1.331</v>
      </c>
      <c r="V8" s="6">
        <v>0.53700000000000003</v>
      </c>
      <c r="W8" s="6">
        <v>0.57499999999999996</v>
      </c>
      <c r="X8" s="21">
        <v>2</v>
      </c>
      <c r="Y8" s="6"/>
      <c r="Z8" s="6" t="s">
        <v>88</v>
      </c>
      <c r="AA8" s="6" t="s">
        <v>92</v>
      </c>
      <c r="AB8" s="6" t="s">
        <v>33</v>
      </c>
      <c r="AC8" s="6" t="s">
        <v>143</v>
      </c>
      <c r="AD8" s="142">
        <v>0.97299999999999998</v>
      </c>
      <c r="AE8" s="142">
        <v>0.90800000000000003</v>
      </c>
      <c r="AF8" s="142">
        <v>2.9279999999999999</v>
      </c>
      <c r="AG8" s="142">
        <v>2.7320000000000002</v>
      </c>
      <c r="AH8" s="142">
        <v>0.23200000000000001</v>
      </c>
      <c r="AI8" s="142">
        <v>0.217</v>
      </c>
      <c r="AJ8" s="21">
        <v>2</v>
      </c>
      <c r="AL8" s="145">
        <f t="shared" si="4"/>
        <v>12.177722152690864</v>
      </c>
      <c r="AM8" s="145">
        <f t="shared" si="5"/>
        <v>11.364205256570713</v>
      </c>
      <c r="AN8" s="145">
        <f t="shared" si="6"/>
        <v>36.645807259073841</v>
      </c>
      <c r="AO8" s="145">
        <f t="shared" si="7"/>
        <v>34.192740926157697</v>
      </c>
      <c r="AP8" s="145">
        <f t="shared" si="8"/>
        <v>2.9036295369211516</v>
      </c>
      <c r="AQ8" s="145">
        <f t="shared" si="8"/>
        <v>2.7158948685857323</v>
      </c>
      <c r="AR8" s="145"/>
      <c r="AS8" s="145"/>
      <c r="AT8" s="143">
        <f t="shared" si="1"/>
        <v>0.44900000000000001</v>
      </c>
      <c r="AU8" s="145">
        <f t="shared" si="2"/>
        <v>5.6195244055068834</v>
      </c>
    </row>
    <row r="9" spans="1:47" x14ac:dyDescent="0.25">
      <c r="A9" s="6" t="s">
        <v>88</v>
      </c>
      <c r="B9" s="6" t="s">
        <v>92</v>
      </c>
      <c r="C9" s="6" t="s">
        <v>32</v>
      </c>
      <c r="D9" s="6" t="s">
        <v>143</v>
      </c>
      <c r="E9" s="143">
        <v>0.215</v>
      </c>
      <c r="F9" s="143">
        <v>11.5555</v>
      </c>
      <c r="G9" s="143">
        <v>11.4405</v>
      </c>
      <c r="H9" s="143"/>
      <c r="I9" s="143">
        <v>64.504000000000005</v>
      </c>
      <c r="J9" s="143">
        <v>4.2068000000000003</v>
      </c>
      <c r="K9" s="143">
        <f t="shared" si="3"/>
        <v>91.921800000000005</v>
      </c>
      <c r="L9" s="19">
        <v>1</v>
      </c>
      <c r="M9" s="6"/>
      <c r="N9" s="6" t="s">
        <v>88</v>
      </c>
      <c r="O9" s="6" t="s">
        <v>92</v>
      </c>
      <c r="P9" s="6" t="s">
        <v>32</v>
      </c>
      <c r="Q9" s="6" t="s">
        <v>143</v>
      </c>
      <c r="R9" s="6">
        <v>7.0000000000000001E-3</v>
      </c>
      <c r="S9" s="6">
        <v>0.108</v>
      </c>
      <c r="T9" s="6">
        <v>0.45900000000000002</v>
      </c>
      <c r="U9" s="6">
        <v>1.31</v>
      </c>
      <c r="V9" s="6">
        <v>0.52700000000000002</v>
      </c>
      <c r="W9" s="6">
        <v>0.58699999999999997</v>
      </c>
      <c r="X9" s="19">
        <v>1</v>
      </c>
      <c r="Y9" s="6"/>
      <c r="Z9" s="6" t="s">
        <v>88</v>
      </c>
      <c r="AA9" s="6" t="s">
        <v>92</v>
      </c>
      <c r="AB9" s="6" t="s">
        <v>32</v>
      </c>
      <c r="AC9" s="6" t="s">
        <v>143</v>
      </c>
      <c r="AD9" s="142">
        <v>1.03</v>
      </c>
      <c r="AE9" s="142">
        <v>0.92600000000000005</v>
      </c>
      <c r="AF9" s="142">
        <v>2.9390000000000001</v>
      </c>
      <c r="AG9" s="142">
        <v>2.641</v>
      </c>
      <c r="AH9" s="142">
        <v>0.24199999999999999</v>
      </c>
      <c r="AI9" s="142">
        <v>0.217</v>
      </c>
      <c r="AJ9" s="19">
        <v>1</v>
      </c>
      <c r="AL9" s="145">
        <f t="shared" si="4"/>
        <v>12.883051907442153</v>
      </c>
      <c r="AM9" s="145">
        <f t="shared" si="5"/>
        <v>11.582238899312072</v>
      </c>
      <c r="AN9" s="145">
        <f t="shared" si="6"/>
        <v>36.760475297060665</v>
      </c>
      <c r="AO9" s="145">
        <f t="shared" si="7"/>
        <v>33.033145716072546</v>
      </c>
      <c r="AP9" s="145">
        <f t="shared" si="8"/>
        <v>3.0268918073796125</v>
      </c>
      <c r="AQ9" s="145">
        <f t="shared" si="8"/>
        <v>2.7141963727329586</v>
      </c>
      <c r="AR9" s="145"/>
      <c r="AS9" s="145"/>
      <c r="AT9" s="143">
        <f t="shared" si="1"/>
        <v>0.45899999999999996</v>
      </c>
      <c r="AU9" s="145">
        <f t="shared" si="2"/>
        <v>5.7410881801125706</v>
      </c>
    </row>
    <row r="10" spans="1:47" x14ac:dyDescent="0.25">
      <c r="A10" s="6" t="s">
        <v>88</v>
      </c>
      <c r="B10" s="6" t="s">
        <v>91</v>
      </c>
      <c r="C10" s="6" t="s">
        <v>37</v>
      </c>
      <c r="D10" s="6" t="s">
        <v>143</v>
      </c>
      <c r="E10" s="143">
        <v>0.14799999999999999</v>
      </c>
      <c r="F10" s="143">
        <v>10.4297</v>
      </c>
      <c r="G10" s="143">
        <v>9.0096000000000007</v>
      </c>
      <c r="H10" s="143"/>
      <c r="I10" s="143">
        <v>69.259900000000002</v>
      </c>
      <c r="J10" s="143">
        <v>3.4695999999999998</v>
      </c>
      <c r="K10" s="143">
        <f t="shared" si="3"/>
        <v>92.316800000000001</v>
      </c>
      <c r="L10" s="21">
        <v>2</v>
      </c>
      <c r="M10" s="6"/>
      <c r="N10" s="6" t="s">
        <v>88</v>
      </c>
      <c r="O10" s="6" t="s">
        <v>91</v>
      </c>
      <c r="P10" s="6" t="s">
        <v>37</v>
      </c>
      <c r="Q10" s="6" t="s">
        <v>143</v>
      </c>
      <c r="R10" s="6">
        <v>5.0000000000000001E-3</v>
      </c>
      <c r="S10" s="6">
        <v>0.09</v>
      </c>
      <c r="T10" s="6">
        <v>0.36699999999999999</v>
      </c>
      <c r="U10" s="6">
        <v>1.4430000000000001</v>
      </c>
      <c r="V10" s="6">
        <v>0.55700000000000005</v>
      </c>
      <c r="W10" s="6">
        <v>0.53700000000000003</v>
      </c>
      <c r="X10" s="21">
        <v>2</v>
      </c>
      <c r="Y10" s="6"/>
      <c r="Z10" s="6" t="s">
        <v>88</v>
      </c>
      <c r="AA10" s="6" t="s">
        <v>91</v>
      </c>
      <c r="AB10" s="6" t="s">
        <v>37</v>
      </c>
      <c r="AC10" s="6" t="s">
        <v>143</v>
      </c>
      <c r="AD10" s="142">
        <v>0.75700000000000001</v>
      </c>
      <c r="AE10" s="142">
        <v>0.78500000000000003</v>
      </c>
      <c r="AF10" s="142">
        <v>2.9790000000000001</v>
      </c>
      <c r="AG10" s="142">
        <v>3.089</v>
      </c>
      <c r="AH10" s="142">
        <v>0.186</v>
      </c>
      <c r="AI10" s="142">
        <v>0.193</v>
      </c>
      <c r="AJ10" s="21">
        <v>2</v>
      </c>
      <c r="AL10" s="145">
        <f t="shared" si="4"/>
        <v>9.4755288521717365</v>
      </c>
      <c r="AM10" s="145">
        <f t="shared" si="5"/>
        <v>9.8260107648016035</v>
      </c>
      <c r="AN10" s="145">
        <f t="shared" si="6"/>
        <v>37.288772061584687</v>
      </c>
      <c r="AO10" s="145">
        <f t="shared" si="7"/>
        <v>38.665665289773443</v>
      </c>
      <c r="AP10" s="145">
        <f t="shared" si="8"/>
        <v>2.3282012767555393</v>
      </c>
      <c r="AQ10" s="145">
        <f t="shared" si="8"/>
        <v>2.4158217549130057</v>
      </c>
      <c r="AR10" s="145"/>
      <c r="AS10" s="145"/>
      <c r="AT10" s="143">
        <f t="shared" si="1"/>
        <v>0.379</v>
      </c>
      <c r="AU10" s="145">
        <f t="shared" si="2"/>
        <v>4.7440230316685446</v>
      </c>
    </row>
    <row r="11" spans="1:47" x14ac:dyDescent="0.25">
      <c r="A11" s="6" t="s">
        <v>88</v>
      </c>
      <c r="B11" s="6" t="s">
        <v>91</v>
      </c>
      <c r="C11" s="6" t="s">
        <v>36</v>
      </c>
      <c r="D11" s="6" t="s">
        <v>143</v>
      </c>
      <c r="E11" s="143">
        <v>0.13689999999999999</v>
      </c>
      <c r="F11" s="143">
        <v>10.710900000000001</v>
      </c>
      <c r="G11" s="143">
        <v>9.4776000000000007</v>
      </c>
      <c r="H11" s="143"/>
      <c r="I11" s="143">
        <v>68.317400000000006</v>
      </c>
      <c r="J11" s="143">
        <v>3.3391999999999999</v>
      </c>
      <c r="K11" s="143">
        <f t="shared" si="3"/>
        <v>91.982000000000014</v>
      </c>
      <c r="L11" s="21">
        <v>2</v>
      </c>
      <c r="M11" s="6"/>
      <c r="N11" s="6" t="s">
        <v>88</v>
      </c>
      <c r="O11" s="6" t="s">
        <v>91</v>
      </c>
      <c r="P11" s="6" t="s">
        <v>36</v>
      </c>
      <c r="Q11" s="6" t="s">
        <v>143</v>
      </c>
      <c r="R11" s="6">
        <v>5.0000000000000001E-3</v>
      </c>
      <c r="S11" s="6">
        <v>8.6999999999999994E-2</v>
      </c>
      <c r="T11" s="6">
        <v>0.38500000000000001</v>
      </c>
      <c r="U11" s="6">
        <v>1.4319999999999999</v>
      </c>
      <c r="V11" s="6">
        <v>0.53900000000000003</v>
      </c>
      <c r="W11" s="6">
        <v>0.55100000000000005</v>
      </c>
      <c r="X11" s="21">
        <v>2</v>
      </c>
      <c r="Y11" s="6"/>
      <c r="Z11" s="6" t="s">
        <v>88</v>
      </c>
      <c r="AA11" s="6" t="s">
        <v>91</v>
      </c>
      <c r="AB11" s="6" t="s">
        <v>36</v>
      </c>
      <c r="AC11" s="6" t="s">
        <v>143</v>
      </c>
      <c r="AD11" s="142">
        <v>0.81699999999999995</v>
      </c>
      <c r="AE11" s="142">
        <v>0.79900000000000004</v>
      </c>
      <c r="AF11" s="142">
        <v>3.0369999999999999</v>
      </c>
      <c r="AG11" s="142">
        <v>2.97</v>
      </c>
      <c r="AH11" s="142">
        <v>0.184</v>
      </c>
      <c r="AI11" s="142">
        <v>0.18</v>
      </c>
      <c r="AJ11" s="21">
        <v>2</v>
      </c>
      <c r="AL11" s="145">
        <f t="shared" si="4"/>
        <v>10.229122323776133</v>
      </c>
      <c r="AM11" s="145">
        <f t="shared" si="5"/>
        <v>10.003756103668461</v>
      </c>
      <c r="AN11" s="145">
        <f t="shared" si="6"/>
        <v>38.024289470389377</v>
      </c>
      <c r="AO11" s="145">
        <f t="shared" si="7"/>
        <v>37.185426317766371</v>
      </c>
      <c r="AP11" s="145">
        <f t="shared" si="8"/>
        <v>2.3037435833228996</v>
      </c>
      <c r="AQ11" s="145">
        <f t="shared" si="8"/>
        <v>2.2536622010767493</v>
      </c>
      <c r="AR11" s="145"/>
      <c r="AS11" s="145"/>
      <c r="AT11" s="143">
        <f t="shared" si="1"/>
        <v>0.36399999999999999</v>
      </c>
      <c r="AU11" s="145">
        <f t="shared" si="2"/>
        <v>4.5574057843996485</v>
      </c>
    </row>
    <row r="12" spans="1:47" x14ac:dyDescent="0.25">
      <c r="A12" s="6" t="s">
        <v>88</v>
      </c>
      <c r="B12" s="6" t="s">
        <v>91</v>
      </c>
      <c r="C12" s="6" t="s">
        <v>35</v>
      </c>
      <c r="D12" s="6" t="s">
        <v>143</v>
      </c>
      <c r="E12" s="143">
        <v>0.13589999999999999</v>
      </c>
      <c r="F12" s="143">
        <v>10.708600000000001</v>
      </c>
      <c r="G12" s="143">
        <v>9.8417999999999992</v>
      </c>
      <c r="H12" s="143"/>
      <c r="I12" s="143">
        <v>67.561300000000003</v>
      </c>
      <c r="J12" s="143">
        <v>3.4933000000000001</v>
      </c>
      <c r="K12" s="143">
        <f t="shared" si="3"/>
        <v>91.740900000000011</v>
      </c>
      <c r="L12" s="21">
        <v>2</v>
      </c>
      <c r="M12" s="6"/>
      <c r="N12" s="6" t="s">
        <v>88</v>
      </c>
      <c r="O12" s="6" t="s">
        <v>91</v>
      </c>
      <c r="P12" s="6" t="s">
        <v>35</v>
      </c>
      <c r="Q12" s="6" t="s">
        <v>143</v>
      </c>
      <c r="R12" s="6">
        <v>5.0000000000000001E-3</v>
      </c>
      <c r="S12" s="6">
        <v>9.0999999999999998E-2</v>
      </c>
      <c r="T12" s="6">
        <v>0.40100000000000002</v>
      </c>
      <c r="U12" s="6">
        <v>1.409</v>
      </c>
      <c r="V12" s="6">
        <v>0.54200000000000004</v>
      </c>
      <c r="W12" s="6">
        <v>0.55100000000000005</v>
      </c>
      <c r="X12" s="21">
        <v>2</v>
      </c>
      <c r="Y12" s="6"/>
      <c r="Z12" s="6" t="s">
        <v>88</v>
      </c>
      <c r="AA12" s="6" t="s">
        <v>91</v>
      </c>
      <c r="AB12" s="6" t="s">
        <v>35</v>
      </c>
      <c r="AC12" s="6" t="s">
        <v>143</v>
      </c>
      <c r="AD12" s="142">
        <v>0.84899999999999998</v>
      </c>
      <c r="AE12" s="142">
        <v>0.83499999999999996</v>
      </c>
      <c r="AF12" s="142">
        <v>2.9849999999999999</v>
      </c>
      <c r="AG12" s="142">
        <v>2.9369999999999998</v>
      </c>
      <c r="AH12" s="142">
        <v>0.192</v>
      </c>
      <c r="AI12" s="142">
        <v>0.189</v>
      </c>
      <c r="AJ12" s="21">
        <v>2</v>
      </c>
      <c r="AL12" s="145">
        <f t="shared" si="4"/>
        <v>10.629773381745336</v>
      </c>
      <c r="AM12" s="145">
        <f t="shared" si="5"/>
        <v>10.45448854388381</v>
      </c>
      <c r="AN12" s="145">
        <f t="shared" si="6"/>
        <v>37.37323150118943</v>
      </c>
      <c r="AO12" s="145">
        <f t="shared" si="7"/>
        <v>36.772254914235631</v>
      </c>
      <c r="AP12" s="145">
        <f t="shared" si="8"/>
        <v>2.4039063478151999</v>
      </c>
      <c r="AQ12" s="145">
        <f t="shared" si="8"/>
        <v>2.366345311130587</v>
      </c>
      <c r="AR12" s="145"/>
      <c r="AS12" s="145"/>
      <c r="AT12" s="143">
        <f t="shared" si="1"/>
        <v>0.38100000000000001</v>
      </c>
      <c r="AU12" s="145">
        <f t="shared" si="2"/>
        <v>4.7702516589457868</v>
      </c>
    </row>
    <row r="13" spans="1:47" x14ac:dyDescent="0.25">
      <c r="A13" s="6"/>
      <c r="B13" s="6"/>
      <c r="C13" s="6"/>
      <c r="D13" s="6"/>
      <c r="E13" s="143"/>
      <c r="F13" s="143"/>
      <c r="G13" s="143"/>
      <c r="H13" s="143"/>
      <c r="I13" s="143"/>
      <c r="J13" s="143"/>
      <c r="K13" s="143"/>
      <c r="L13" s="12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12"/>
      <c r="Y13" s="6"/>
      <c r="Z13" s="6"/>
      <c r="AA13" s="6"/>
      <c r="AB13" s="6"/>
      <c r="AC13" s="6"/>
      <c r="AD13" s="142"/>
      <c r="AE13" s="142"/>
      <c r="AF13" s="142"/>
      <c r="AG13" s="142"/>
      <c r="AH13" s="142"/>
      <c r="AI13" s="142"/>
      <c r="AJ13" s="12"/>
      <c r="AL13" s="145"/>
      <c r="AM13" s="145"/>
      <c r="AN13" s="145"/>
      <c r="AO13" s="145"/>
      <c r="AP13" s="145"/>
      <c r="AQ13" s="145"/>
      <c r="AR13" s="145"/>
      <c r="AS13" s="145"/>
      <c r="AT13" s="143"/>
      <c r="AU13" s="145"/>
    </row>
    <row r="14" spans="1:47" x14ac:dyDescent="0.25">
      <c r="A14" s="6"/>
      <c r="B14" s="6"/>
      <c r="C14" s="6"/>
      <c r="D14" s="6"/>
      <c r="E14" s="143"/>
      <c r="F14" s="143"/>
      <c r="G14" s="143"/>
      <c r="H14" s="143"/>
      <c r="I14" s="143"/>
      <c r="J14" s="143"/>
      <c r="K14" s="143"/>
      <c r="L14" s="12"/>
      <c r="M14" s="6"/>
      <c r="N14" s="6"/>
      <c r="O14" s="6"/>
      <c r="P14" s="6"/>
      <c r="Q14" s="6"/>
      <c r="R14" s="20"/>
      <c r="S14" s="20"/>
      <c r="T14" s="20"/>
      <c r="U14" s="20"/>
      <c r="V14" s="20"/>
      <c r="W14" s="20"/>
      <c r="X14" s="12"/>
      <c r="Y14" s="20"/>
      <c r="Z14" s="6"/>
      <c r="AA14" s="6"/>
      <c r="AB14" s="6"/>
      <c r="AC14" s="6"/>
      <c r="AD14" s="142"/>
      <c r="AE14" s="142"/>
      <c r="AF14" s="142"/>
      <c r="AG14" s="142"/>
      <c r="AH14" s="142"/>
      <c r="AI14" s="142"/>
      <c r="AJ14" s="12"/>
      <c r="AL14" s="145"/>
      <c r="AM14" s="145"/>
      <c r="AN14" s="145"/>
      <c r="AO14" s="145"/>
      <c r="AP14" s="145"/>
      <c r="AQ14" s="145"/>
      <c r="AR14" s="145"/>
      <c r="AS14" s="145"/>
      <c r="AT14" s="143"/>
      <c r="AU14" s="145"/>
    </row>
    <row r="15" spans="1:47" s="22" customFormat="1" x14ac:dyDescent="0.25">
      <c r="A15" s="12" t="s">
        <v>150</v>
      </c>
      <c r="B15" s="12"/>
      <c r="C15" s="12" t="s">
        <v>17</v>
      </c>
      <c r="D15" s="12" t="s">
        <v>87</v>
      </c>
      <c r="E15" s="144" t="s">
        <v>16</v>
      </c>
      <c r="F15" s="144" t="s">
        <v>15</v>
      </c>
      <c r="G15" s="144" t="s">
        <v>13</v>
      </c>
      <c r="H15" s="144" t="s">
        <v>12</v>
      </c>
      <c r="I15" s="144" t="s">
        <v>11</v>
      </c>
      <c r="J15" s="144" t="s">
        <v>9</v>
      </c>
      <c r="K15" s="144" t="s">
        <v>5</v>
      </c>
      <c r="L15" s="12" t="s">
        <v>144</v>
      </c>
      <c r="M15" s="12"/>
      <c r="N15" s="12" t="s">
        <v>150</v>
      </c>
      <c r="O15" s="12"/>
      <c r="P15" s="12" t="s">
        <v>17</v>
      </c>
      <c r="Q15" s="12" t="s">
        <v>87</v>
      </c>
      <c r="R15" s="23" t="s">
        <v>131</v>
      </c>
      <c r="S15" s="23" t="s">
        <v>130</v>
      </c>
      <c r="T15" s="23" t="s">
        <v>129</v>
      </c>
      <c r="U15" s="24" t="s">
        <v>128</v>
      </c>
      <c r="V15" s="23" t="s">
        <v>127</v>
      </c>
      <c r="W15" s="23" t="s">
        <v>126</v>
      </c>
      <c r="X15" s="12" t="s">
        <v>144</v>
      </c>
      <c r="Y15" s="23"/>
      <c r="Z15" s="12" t="s">
        <v>150</v>
      </c>
      <c r="AA15" s="12"/>
      <c r="AB15" s="12" t="s">
        <v>17</v>
      </c>
      <c r="AC15" s="12" t="s">
        <v>87</v>
      </c>
      <c r="AD15" s="83" t="s">
        <v>149</v>
      </c>
      <c r="AE15" s="83" t="s">
        <v>148</v>
      </c>
      <c r="AF15" s="83" t="s">
        <v>147</v>
      </c>
      <c r="AG15" s="83" t="s">
        <v>146</v>
      </c>
      <c r="AH15" s="83" t="s">
        <v>239</v>
      </c>
      <c r="AI15" s="83" t="s">
        <v>145</v>
      </c>
      <c r="AJ15" s="12" t="s">
        <v>144</v>
      </c>
      <c r="AL15" s="144" t="s">
        <v>240</v>
      </c>
      <c r="AM15" s="144" t="s">
        <v>241</v>
      </c>
      <c r="AN15" s="144" t="s">
        <v>242</v>
      </c>
      <c r="AO15" s="144" t="s">
        <v>243</v>
      </c>
      <c r="AP15" s="144" t="s">
        <v>244</v>
      </c>
      <c r="AQ15" s="144" t="s">
        <v>245</v>
      </c>
      <c r="AR15" s="144"/>
      <c r="AS15" s="144"/>
      <c r="AT15" s="146" t="s">
        <v>238</v>
      </c>
      <c r="AU15" s="146" t="s">
        <v>246</v>
      </c>
    </row>
    <row r="16" spans="1:47" x14ac:dyDescent="0.25">
      <c r="A16" s="6" t="s">
        <v>20</v>
      </c>
      <c r="B16" s="6" t="s">
        <v>93</v>
      </c>
      <c r="C16" s="6" t="s">
        <v>48</v>
      </c>
      <c r="D16" s="6" t="s">
        <v>143</v>
      </c>
      <c r="E16" s="143">
        <v>9.06E-2</v>
      </c>
      <c r="F16" s="143">
        <v>9.7482000000000006</v>
      </c>
      <c r="G16" s="143">
        <v>11.254</v>
      </c>
      <c r="H16" s="143">
        <v>0.1331</v>
      </c>
      <c r="I16" s="143">
        <v>67.699200000000005</v>
      </c>
      <c r="J16" s="143">
        <v>3.4077999999999999</v>
      </c>
      <c r="K16" s="143">
        <f t="shared" ref="K16:K32" si="9">SUM(E16:J16)</f>
        <v>92.332899999999995</v>
      </c>
      <c r="L16" s="21">
        <v>2</v>
      </c>
      <c r="M16" s="6"/>
      <c r="N16" s="6" t="s">
        <v>20</v>
      </c>
      <c r="O16" s="6" t="s">
        <v>93</v>
      </c>
      <c r="P16" s="6" t="s">
        <v>48</v>
      </c>
      <c r="Q16" s="6" t="s">
        <v>143</v>
      </c>
      <c r="R16" s="20">
        <v>3.0000000000000001E-3</v>
      </c>
      <c r="S16" s="20">
        <v>8.7999999999999995E-2</v>
      </c>
      <c r="T16" s="20">
        <v>0.45600000000000002</v>
      </c>
      <c r="U16" s="20">
        <v>1.3620000000000001</v>
      </c>
      <c r="V16" s="20">
        <v>0.58499999999999996</v>
      </c>
      <c r="W16" s="20">
        <v>0.5</v>
      </c>
      <c r="X16" s="21">
        <v>2</v>
      </c>
      <c r="Y16" s="20"/>
      <c r="Z16" s="6" t="s">
        <v>20</v>
      </c>
      <c r="AA16" s="6" t="s">
        <v>93</v>
      </c>
      <c r="AB16" s="6" t="s">
        <v>48</v>
      </c>
      <c r="AC16" s="6" t="s">
        <v>143</v>
      </c>
      <c r="AD16" s="142">
        <v>0.88100000000000001</v>
      </c>
      <c r="AE16" s="142">
        <v>1.0309999999999999</v>
      </c>
      <c r="AF16" s="142">
        <v>2.629</v>
      </c>
      <c r="AG16" s="142">
        <v>3.0779999999999998</v>
      </c>
      <c r="AH16" s="142">
        <v>0.17</v>
      </c>
      <c r="AI16" s="142">
        <v>0.19900000000000001</v>
      </c>
      <c r="AJ16" s="21">
        <v>2</v>
      </c>
      <c r="AL16" s="145">
        <f t="shared" ref="AL16" si="10">AD16/(SUM($AD16:$AI16))*100</f>
        <v>11.029043565348022</v>
      </c>
      <c r="AM16" s="145">
        <f t="shared" ref="AM16" si="11">AE16/(SUM($AD16:$AI16))*100</f>
        <v>12.906860290435654</v>
      </c>
      <c r="AN16" s="145">
        <f t="shared" ref="AN16" si="12">AF16/(SUM($AD16:$AI16))*100</f>
        <v>32.911867801702556</v>
      </c>
      <c r="AO16" s="145">
        <f t="shared" ref="AO16" si="13">AG16/(SUM($AD16:$AI16))*100</f>
        <v>38.532799198798195</v>
      </c>
      <c r="AP16" s="145">
        <f t="shared" ref="AP16:AP32" si="14">AH16/(SUM($AD16:$AI16))*100</f>
        <v>2.1281922884326492</v>
      </c>
      <c r="AQ16" s="145">
        <f t="shared" ref="AQ16:AQ32" si="15">AI16/(SUM($AD16:$AI16))*100</f>
        <v>2.4912368552829243</v>
      </c>
      <c r="AR16" s="145"/>
      <c r="AS16" s="145"/>
      <c r="AT16" s="143">
        <f t="shared" ref="AT16:AT32" si="16">SUM(AH16:AI16)</f>
        <v>0.36899999999999999</v>
      </c>
      <c r="AU16" s="145">
        <f t="shared" ref="AU16:AU32" si="17">AT16/(SUM($AD16:$AI16))*100</f>
        <v>4.619429143715573</v>
      </c>
    </row>
    <row r="17" spans="1:47" x14ac:dyDescent="0.25">
      <c r="A17" s="6" t="s">
        <v>20</v>
      </c>
      <c r="B17" s="6" t="s">
        <v>93</v>
      </c>
      <c r="C17" s="6" t="s">
        <v>47</v>
      </c>
      <c r="D17" s="6" t="s">
        <v>143</v>
      </c>
      <c r="E17" s="143">
        <v>0.2301</v>
      </c>
      <c r="F17" s="143">
        <v>8.3839000000000006</v>
      </c>
      <c r="G17" s="143">
        <v>11.4663</v>
      </c>
      <c r="H17" s="143">
        <v>0.30459999999999998</v>
      </c>
      <c r="I17" s="143">
        <v>68.107500000000002</v>
      </c>
      <c r="J17" s="143">
        <v>2.8919000000000001</v>
      </c>
      <c r="K17" s="143">
        <f t="shared" si="9"/>
        <v>91.38430000000001</v>
      </c>
      <c r="L17" s="21">
        <v>2</v>
      </c>
      <c r="M17" s="6"/>
      <c r="N17" s="6" t="s">
        <v>20</v>
      </c>
      <c r="O17" s="6" t="s">
        <v>93</v>
      </c>
      <c r="P17" s="6" t="s">
        <v>47</v>
      </c>
      <c r="Q17" s="6" t="s">
        <v>143</v>
      </c>
      <c r="R17" s="20">
        <v>8.0000000000000002E-3</v>
      </c>
      <c r="S17" s="20">
        <v>7.5999999999999998E-2</v>
      </c>
      <c r="T17" s="20">
        <v>0.47199999999999998</v>
      </c>
      <c r="U17" s="20">
        <v>1.359</v>
      </c>
      <c r="V17" s="20">
        <v>0.63200000000000001</v>
      </c>
      <c r="W17" s="20">
        <v>0.437</v>
      </c>
      <c r="X17" s="21">
        <v>2</v>
      </c>
      <c r="Y17" s="20"/>
      <c r="Z17" s="6" t="s">
        <v>20</v>
      </c>
      <c r="AA17" s="6" t="s">
        <v>93</v>
      </c>
      <c r="AB17" s="6" t="s">
        <v>47</v>
      </c>
      <c r="AC17" s="6" t="s">
        <v>143</v>
      </c>
      <c r="AD17" s="142">
        <v>0.80700000000000005</v>
      </c>
      <c r="AE17" s="142">
        <v>1.167</v>
      </c>
      <c r="AF17" s="142">
        <v>2.3220000000000001</v>
      </c>
      <c r="AG17" s="142">
        <v>3.359</v>
      </c>
      <c r="AH17" s="142">
        <v>0.13</v>
      </c>
      <c r="AI17" s="142">
        <v>0.188</v>
      </c>
      <c r="AJ17" s="21">
        <v>2</v>
      </c>
      <c r="AL17" s="145">
        <f t="shared" ref="AL17:AL32" si="18">AD17/(SUM($AD17:$AI17))*100</f>
        <v>10.121660604540324</v>
      </c>
      <c r="AM17" s="145">
        <f t="shared" ref="AM17:AM32" si="19">AE17/(SUM($AD17:$AI17))*100</f>
        <v>14.636899535933779</v>
      </c>
      <c r="AN17" s="145">
        <f t="shared" ref="AN17:AN32" si="20">AF17/(SUM($AD17:$AI17))*100</f>
        <v>29.12329110748777</v>
      </c>
      <c r="AO17" s="145">
        <f t="shared" ref="AO17:AO32" si="21">AG17/(SUM($AD17:$AI17))*100</f>
        <v>42.129687695973914</v>
      </c>
      <c r="AP17" s="145">
        <f t="shared" si="14"/>
        <v>1.630502947447636</v>
      </c>
      <c r="AQ17" s="145">
        <f t="shared" si="15"/>
        <v>2.3579581086165811</v>
      </c>
      <c r="AR17" s="145"/>
      <c r="AS17" s="145"/>
      <c r="AT17" s="143">
        <f t="shared" si="16"/>
        <v>0.318</v>
      </c>
      <c r="AU17" s="145">
        <f t="shared" si="17"/>
        <v>3.9884610560642164</v>
      </c>
    </row>
    <row r="18" spans="1:47" x14ac:dyDescent="0.25">
      <c r="A18" s="6" t="s">
        <v>20</v>
      </c>
      <c r="B18" s="6" t="s">
        <v>93</v>
      </c>
      <c r="C18" s="6" t="s">
        <v>46</v>
      </c>
      <c r="D18" s="6" t="s">
        <v>143</v>
      </c>
      <c r="E18" s="143">
        <v>0.14849999999999999</v>
      </c>
      <c r="F18" s="143">
        <v>9.5963999999999992</v>
      </c>
      <c r="G18" s="143">
        <v>11.3156</v>
      </c>
      <c r="H18" s="143">
        <v>0.13869999999999999</v>
      </c>
      <c r="I18" s="143">
        <v>68.274699999999996</v>
      </c>
      <c r="J18" s="143">
        <v>3.3795999999999999</v>
      </c>
      <c r="K18" s="143">
        <f t="shared" si="9"/>
        <v>92.853499999999983</v>
      </c>
      <c r="L18" s="21">
        <v>2</v>
      </c>
      <c r="M18" s="6"/>
      <c r="N18" s="6" t="s">
        <v>20</v>
      </c>
      <c r="O18" s="6" t="s">
        <v>93</v>
      </c>
      <c r="P18" s="6" t="s">
        <v>46</v>
      </c>
      <c r="Q18" s="6" t="s">
        <v>143</v>
      </c>
      <c r="R18" s="20">
        <v>5.0000000000000001E-3</v>
      </c>
      <c r="S18" s="20">
        <v>8.6999999999999994E-2</v>
      </c>
      <c r="T18" s="20">
        <v>0.45600000000000002</v>
      </c>
      <c r="U18" s="20">
        <v>1.359</v>
      </c>
      <c r="V18" s="20">
        <v>0.59499999999999997</v>
      </c>
      <c r="W18" s="20">
        <v>0.49</v>
      </c>
      <c r="X18" s="21">
        <v>2</v>
      </c>
      <c r="Y18" s="20"/>
      <c r="Z18" s="6" t="s">
        <v>20</v>
      </c>
      <c r="AA18" s="6" t="s">
        <v>93</v>
      </c>
      <c r="AB18" s="6" t="s">
        <v>46</v>
      </c>
      <c r="AC18" s="6" t="s">
        <v>143</v>
      </c>
      <c r="AD18" s="142">
        <v>0.86399999999999999</v>
      </c>
      <c r="AE18" s="142">
        <v>1.05</v>
      </c>
      <c r="AF18" s="142">
        <v>2.5750000000000002</v>
      </c>
      <c r="AG18" s="142">
        <v>3.1259999999999999</v>
      </c>
      <c r="AH18" s="142">
        <v>0.16500000000000001</v>
      </c>
      <c r="AI18" s="142">
        <v>0.2</v>
      </c>
      <c r="AJ18" s="21">
        <v>2</v>
      </c>
      <c r="AL18" s="145">
        <f t="shared" si="18"/>
        <v>10.827067669172932</v>
      </c>
      <c r="AM18" s="145">
        <f t="shared" si="19"/>
        <v>13.157894736842104</v>
      </c>
      <c r="AN18" s="145">
        <f t="shared" si="20"/>
        <v>32.268170426065161</v>
      </c>
      <c r="AO18" s="145">
        <f t="shared" si="21"/>
        <v>39.172932330827066</v>
      </c>
      <c r="AP18" s="145">
        <f t="shared" si="14"/>
        <v>2.0676691729323307</v>
      </c>
      <c r="AQ18" s="145">
        <f t="shared" si="15"/>
        <v>2.5062656641604009</v>
      </c>
      <c r="AR18" s="145"/>
      <c r="AS18" s="145"/>
      <c r="AT18" s="143">
        <f t="shared" si="16"/>
        <v>0.36499999999999999</v>
      </c>
      <c r="AU18" s="145">
        <f t="shared" si="17"/>
        <v>4.5739348370927315</v>
      </c>
    </row>
    <row r="19" spans="1:47" x14ac:dyDescent="0.25">
      <c r="A19" s="6" t="s">
        <v>20</v>
      </c>
      <c r="B19" s="6" t="s">
        <v>93</v>
      </c>
      <c r="C19" s="6" t="s">
        <v>45</v>
      </c>
      <c r="D19" s="6" t="s">
        <v>143</v>
      </c>
      <c r="E19" s="143">
        <v>0.1517</v>
      </c>
      <c r="F19" s="143">
        <v>9.2896000000000001</v>
      </c>
      <c r="G19" s="143">
        <v>11.510899999999999</v>
      </c>
      <c r="H19" s="143">
        <v>0.14119999999999999</v>
      </c>
      <c r="I19" s="143">
        <v>66.7958</v>
      </c>
      <c r="J19" s="143">
        <v>3.4588000000000001</v>
      </c>
      <c r="K19" s="143">
        <f t="shared" si="9"/>
        <v>91.347999999999999</v>
      </c>
      <c r="L19" s="19">
        <v>1</v>
      </c>
      <c r="M19" s="6"/>
      <c r="N19" s="6" t="s">
        <v>20</v>
      </c>
      <c r="O19" s="6" t="s">
        <v>93</v>
      </c>
      <c r="P19" s="6" t="s">
        <v>45</v>
      </c>
      <c r="Q19" s="6" t="s">
        <v>143</v>
      </c>
      <c r="R19" s="20">
        <v>5.0000000000000001E-3</v>
      </c>
      <c r="S19" s="20">
        <v>0.09</v>
      </c>
      <c r="T19" s="20">
        <v>0.47199999999999998</v>
      </c>
      <c r="U19" s="20">
        <v>1.337</v>
      </c>
      <c r="V19" s="20">
        <v>0.60599999999999998</v>
      </c>
      <c r="W19" s="20">
        <v>0.48199999999999998</v>
      </c>
      <c r="X19" s="19">
        <v>1</v>
      </c>
      <c r="Y19" s="20"/>
      <c r="Z19" s="6" t="s">
        <v>20</v>
      </c>
      <c r="AA19" s="6" t="s">
        <v>93</v>
      </c>
      <c r="AB19" s="6" t="s">
        <v>45</v>
      </c>
      <c r="AC19" s="6" t="s">
        <v>143</v>
      </c>
      <c r="AD19" s="142">
        <v>0.878</v>
      </c>
      <c r="AE19" s="142">
        <v>1.1040000000000001</v>
      </c>
      <c r="AF19" s="142">
        <v>2.4870000000000001</v>
      </c>
      <c r="AG19" s="142">
        <v>3.129</v>
      </c>
      <c r="AH19" s="142">
        <v>0.16800000000000001</v>
      </c>
      <c r="AI19" s="142">
        <v>0.21199999999999999</v>
      </c>
      <c r="AJ19" s="19">
        <v>1</v>
      </c>
      <c r="AL19" s="145">
        <f t="shared" si="18"/>
        <v>11.005264477312608</v>
      </c>
      <c r="AM19" s="145">
        <f t="shared" si="19"/>
        <v>13.838054650288292</v>
      </c>
      <c r="AN19" s="145">
        <f t="shared" si="20"/>
        <v>31.173226372524443</v>
      </c>
      <c r="AO19" s="145">
        <f t="shared" si="21"/>
        <v>39.220355978942088</v>
      </c>
      <c r="AP19" s="145">
        <f t="shared" si="14"/>
        <v>2.1057909250438707</v>
      </c>
      <c r="AQ19" s="145">
        <f t="shared" si="15"/>
        <v>2.6573075958886938</v>
      </c>
      <c r="AR19" s="145"/>
      <c r="AS19" s="145"/>
      <c r="AT19" s="143">
        <f t="shared" si="16"/>
        <v>0.38</v>
      </c>
      <c r="AU19" s="145">
        <f t="shared" si="17"/>
        <v>4.763098520932564</v>
      </c>
    </row>
    <row r="20" spans="1:47" x14ac:dyDescent="0.25">
      <c r="A20" s="6" t="s">
        <v>20</v>
      </c>
      <c r="B20" s="6" t="s">
        <v>93</v>
      </c>
      <c r="C20" s="6" t="s">
        <v>44</v>
      </c>
      <c r="D20" s="6" t="s">
        <v>143</v>
      </c>
      <c r="E20" s="143">
        <v>0.15509999999999999</v>
      </c>
      <c r="F20" s="143">
        <v>9.7423000000000002</v>
      </c>
      <c r="G20" s="143">
        <v>11.3278</v>
      </c>
      <c r="H20" s="143">
        <v>0.29089999999999999</v>
      </c>
      <c r="I20" s="143">
        <v>67.619699999999995</v>
      </c>
      <c r="J20" s="143">
        <v>3.4862000000000002</v>
      </c>
      <c r="K20" s="143">
        <f t="shared" si="9"/>
        <v>92.621999999999986</v>
      </c>
      <c r="L20" s="21">
        <v>2</v>
      </c>
      <c r="M20" s="6"/>
      <c r="N20" s="6" t="s">
        <v>20</v>
      </c>
      <c r="O20" s="6" t="s">
        <v>93</v>
      </c>
      <c r="P20" s="6" t="s">
        <v>44</v>
      </c>
      <c r="Q20" s="6" t="s">
        <v>143</v>
      </c>
      <c r="R20" s="20">
        <v>5.0000000000000001E-3</v>
      </c>
      <c r="S20" s="20">
        <v>0.09</v>
      </c>
      <c r="T20" s="20">
        <v>0.45700000000000002</v>
      </c>
      <c r="U20" s="20">
        <v>1.3520000000000001</v>
      </c>
      <c r="V20" s="20">
        <v>0.58499999999999996</v>
      </c>
      <c r="W20" s="20">
        <v>0.498</v>
      </c>
      <c r="X20" s="21">
        <v>2</v>
      </c>
      <c r="Y20" s="20"/>
      <c r="Z20" s="6" t="s">
        <v>20</v>
      </c>
      <c r="AA20" s="6" t="s">
        <v>93</v>
      </c>
      <c r="AB20" s="6" t="s">
        <v>44</v>
      </c>
      <c r="AC20" s="6" t="s">
        <v>143</v>
      </c>
      <c r="AD20" s="142">
        <v>0.88400000000000001</v>
      </c>
      <c r="AE20" s="142">
        <v>1.0389999999999999</v>
      </c>
      <c r="AF20" s="142">
        <v>2.613</v>
      </c>
      <c r="AG20" s="142">
        <v>3.0720000000000001</v>
      </c>
      <c r="AH20" s="142">
        <v>0.17399999999999999</v>
      </c>
      <c r="AI20" s="142">
        <v>0.20399999999999999</v>
      </c>
      <c r="AJ20" s="21">
        <v>2</v>
      </c>
      <c r="AL20" s="145">
        <f t="shared" si="18"/>
        <v>11.069371399949912</v>
      </c>
      <c r="AM20" s="145">
        <f t="shared" si="19"/>
        <v>13.010267968945655</v>
      </c>
      <c r="AN20" s="145">
        <f t="shared" si="20"/>
        <v>32.719759579263716</v>
      </c>
      <c r="AO20" s="145">
        <f t="shared" si="21"/>
        <v>38.467317806160786</v>
      </c>
      <c r="AP20" s="145">
        <f t="shared" si="14"/>
        <v>2.1788129226145756</v>
      </c>
      <c r="AQ20" s="145">
        <f t="shared" si="15"/>
        <v>2.5544703230653645</v>
      </c>
      <c r="AR20" s="145"/>
      <c r="AS20" s="145"/>
      <c r="AT20" s="143">
        <f t="shared" si="16"/>
        <v>0.378</v>
      </c>
      <c r="AU20" s="145">
        <f t="shared" si="17"/>
        <v>4.7332832456799405</v>
      </c>
    </row>
    <row r="21" spans="1:47" x14ac:dyDescent="0.25">
      <c r="A21" s="6" t="s">
        <v>20</v>
      </c>
      <c r="B21" s="6" t="s">
        <v>93</v>
      </c>
      <c r="C21" s="6" t="s">
        <v>43</v>
      </c>
      <c r="D21" s="6" t="s">
        <v>143</v>
      </c>
      <c r="E21" s="143">
        <v>0.15329999999999999</v>
      </c>
      <c r="F21" s="143">
        <v>9.6930999999999994</v>
      </c>
      <c r="G21" s="143">
        <v>11.7315</v>
      </c>
      <c r="H21" s="143">
        <v>0.2069</v>
      </c>
      <c r="I21" s="143">
        <v>67.212299999999999</v>
      </c>
      <c r="J21" s="143">
        <v>3.4405999999999999</v>
      </c>
      <c r="K21" s="143">
        <f t="shared" si="9"/>
        <v>92.437700000000007</v>
      </c>
      <c r="L21" s="21">
        <v>2</v>
      </c>
      <c r="M21" s="6"/>
      <c r="N21" s="6" t="s">
        <v>20</v>
      </c>
      <c r="O21" s="6" t="s">
        <v>93</v>
      </c>
      <c r="P21" s="6" t="s">
        <v>43</v>
      </c>
      <c r="Q21" s="6" t="s">
        <v>143</v>
      </c>
      <c r="R21" s="20">
        <v>5.0000000000000001E-3</v>
      </c>
      <c r="S21" s="20">
        <v>8.8999999999999996E-2</v>
      </c>
      <c r="T21" s="20">
        <v>0.47399999999999998</v>
      </c>
      <c r="U21" s="20">
        <v>1.3380000000000001</v>
      </c>
      <c r="V21" s="20">
        <v>0.58799999999999997</v>
      </c>
      <c r="W21" s="20">
        <v>0.495</v>
      </c>
      <c r="X21" s="21">
        <v>2</v>
      </c>
      <c r="Y21" s="20"/>
      <c r="Z21" s="6" t="s">
        <v>20</v>
      </c>
      <c r="AA21" s="6" t="s">
        <v>93</v>
      </c>
      <c r="AB21" s="6" t="s">
        <v>43</v>
      </c>
      <c r="AC21" s="6" t="s">
        <v>143</v>
      </c>
      <c r="AD21" s="142">
        <v>0.91</v>
      </c>
      <c r="AE21" s="142">
        <v>1.081</v>
      </c>
      <c r="AF21" s="142">
        <v>2.5680000000000001</v>
      </c>
      <c r="AG21" s="142">
        <v>3.0510000000000002</v>
      </c>
      <c r="AH21" s="142">
        <v>0.17</v>
      </c>
      <c r="AI21" s="142">
        <v>0.20200000000000001</v>
      </c>
      <c r="AJ21" s="21">
        <v>2</v>
      </c>
      <c r="AL21" s="145">
        <f t="shared" si="18"/>
        <v>11.400651465798045</v>
      </c>
      <c r="AM21" s="145">
        <f t="shared" si="19"/>
        <v>13.542971686294161</v>
      </c>
      <c r="AN21" s="145">
        <f t="shared" si="20"/>
        <v>32.172387872713607</v>
      </c>
      <c r="AO21" s="145">
        <f t="shared" si="21"/>
        <v>38.223502881483341</v>
      </c>
      <c r="AP21" s="145">
        <f t="shared" si="14"/>
        <v>2.1297920320721624</v>
      </c>
      <c r="AQ21" s="145">
        <f t="shared" si="15"/>
        <v>2.530694061638687</v>
      </c>
      <c r="AR21" s="145"/>
      <c r="AS21" s="145"/>
      <c r="AT21" s="143">
        <f t="shared" si="16"/>
        <v>0.372</v>
      </c>
      <c r="AU21" s="145">
        <f t="shared" si="17"/>
        <v>4.6604860937108494</v>
      </c>
    </row>
    <row r="22" spans="1:47" x14ac:dyDescent="0.25">
      <c r="A22" s="6" t="s">
        <v>20</v>
      </c>
      <c r="B22" s="6" t="s">
        <v>92</v>
      </c>
      <c r="C22" s="6" t="s">
        <v>51</v>
      </c>
      <c r="D22" s="6" t="s">
        <v>143</v>
      </c>
      <c r="E22" s="143">
        <v>0.1431</v>
      </c>
      <c r="F22" s="143">
        <v>10.129899999999999</v>
      </c>
      <c r="G22" s="143">
        <v>10.6898</v>
      </c>
      <c r="H22" s="143">
        <v>0.19339999999999999</v>
      </c>
      <c r="I22" s="143">
        <v>67.451499999999996</v>
      </c>
      <c r="J22" s="143">
        <v>3.5794999999999999</v>
      </c>
      <c r="K22" s="143">
        <f t="shared" si="9"/>
        <v>92.18719999999999</v>
      </c>
      <c r="L22" s="21">
        <v>2</v>
      </c>
      <c r="M22" s="6"/>
      <c r="N22" s="6" t="s">
        <v>20</v>
      </c>
      <c r="O22" s="6" t="s">
        <v>92</v>
      </c>
      <c r="P22" s="6" t="s">
        <v>51</v>
      </c>
      <c r="Q22" s="6" t="s">
        <v>143</v>
      </c>
      <c r="R22" s="20">
        <v>5.0000000000000001E-3</v>
      </c>
      <c r="S22" s="20">
        <v>9.2999999999999999E-2</v>
      </c>
      <c r="T22" s="20">
        <v>0.433</v>
      </c>
      <c r="U22" s="20">
        <v>1.3720000000000001</v>
      </c>
      <c r="V22" s="20">
        <v>0.56799999999999995</v>
      </c>
      <c r="W22" s="20">
        <v>0.51900000000000002</v>
      </c>
      <c r="X22" s="21">
        <v>2</v>
      </c>
      <c r="Y22" s="20"/>
      <c r="Z22" s="6" t="s">
        <v>20</v>
      </c>
      <c r="AA22" s="6" t="s">
        <v>92</v>
      </c>
      <c r="AB22" s="6" t="s">
        <v>51</v>
      </c>
      <c r="AC22" s="6" t="s">
        <v>143</v>
      </c>
      <c r="AD22" s="142">
        <v>0.87</v>
      </c>
      <c r="AE22" s="142">
        <v>0.95199999999999996</v>
      </c>
      <c r="AF22" s="142">
        <v>2.7549999999999999</v>
      </c>
      <c r="AG22" s="142">
        <v>3.0150000000000001</v>
      </c>
      <c r="AH22" s="142">
        <v>0.186</v>
      </c>
      <c r="AI22" s="142">
        <v>0.20300000000000001</v>
      </c>
      <c r="AJ22" s="21">
        <v>2</v>
      </c>
      <c r="AL22" s="145">
        <f t="shared" si="18"/>
        <v>10.90088961283047</v>
      </c>
      <c r="AM22" s="145">
        <f t="shared" si="19"/>
        <v>11.928329783235183</v>
      </c>
      <c r="AN22" s="145">
        <f t="shared" si="20"/>
        <v>34.519483773963152</v>
      </c>
      <c r="AO22" s="145">
        <f t="shared" si="21"/>
        <v>37.777220899636639</v>
      </c>
      <c r="AP22" s="145">
        <f t="shared" si="14"/>
        <v>2.3305350206741009</v>
      </c>
      <c r="AQ22" s="145">
        <f t="shared" si="15"/>
        <v>2.5435409096604435</v>
      </c>
      <c r="AR22" s="145"/>
      <c r="AS22" s="145"/>
      <c r="AT22" s="143">
        <f t="shared" si="16"/>
        <v>0.38900000000000001</v>
      </c>
      <c r="AU22" s="145">
        <f t="shared" si="17"/>
        <v>4.874075930334544</v>
      </c>
    </row>
    <row r="23" spans="1:47" x14ac:dyDescent="0.25">
      <c r="A23" s="6" t="s">
        <v>20</v>
      </c>
      <c r="B23" s="6" t="s">
        <v>92</v>
      </c>
      <c r="C23" s="6" t="s">
        <v>50</v>
      </c>
      <c r="D23" s="6" t="s">
        <v>143</v>
      </c>
      <c r="E23" s="143">
        <v>0.13750000000000001</v>
      </c>
      <c r="F23" s="143">
        <v>10.4192</v>
      </c>
      <c r="G23" s="143">
        <v>10.6998</v>
      </c>
      <c r="H23" s="143">
        <v>0.2172</v>
      </c>
      <c r="I23" s="143">
        <v>67.829899999999995</v>
      </c>
      <c r="J23" s="143">
        <v>3.4298999999999999</v>
      </c>
      <c r="K23" s="143">
        <f t="shared" si="9"/>
        <v>92.733499999999992</v>
      </c>
      <c r="L23" s="21">
        <v>2</v>
      </c>
      <c r="M23" s="6"/>
      <c r="N23" s="6" t="s">
        <v>20</v>
      </c>
      <c r="O23" s="6" t="s">
        <v>92</v>
      </c>
      <c r="P23" s="6" t="s">
        <v>50</v>
      </c>
      <c r="Q23" s="6" t="s">
        <v>143</v>
      </c>
      <c r="R23" s="20">
        <v>5.0000000000000001E-3</v>
      </c>
      <c r="S23" s="20">
        <v>8.7999999999999995E-2</v>
      </c>
      <c r="T23" s="20">
        <v>0.43</v>
      </c>
      <c r="U23" s="20">
        <v>1.3839999999999999</v>
      </c>
      <c r="V23" s="20">
        <v>0.55200000000000005</v>
      </c>
      <c r="W23" s="20">
        <v>0.53</v>
      </c>
      <c r="X23" s="21">
        <v>2</v>
      </c>
      <c r="Y23" s="20"/>
      <c r="Z23" s="6" t="s">
        <v>20</v>
      </c>
      <c r="AA23" s="6" t="s">
        <v>92</v>
      </c>
      <c r="AB23" s="6" t="s">
        <v>50</v>
      </c>
      <c r="AC23" s="6" t="s">
        <v>143</v>
      </c>
      <c r="AD23" s="142">
        <v>0.88500000000000001</v>
      </c>
      <c r="AE23" s="142">
        <v>0.92200000000000004</v>
      </c>
      <c r="AF23" s="142">
        <v>2.8450000000000002</v>
      </c>
      <c r="AG23" s="142">
        <v>2.964</v>
      </c>
      <c r="AH23" s="142">
        <v>0.18099999999999999</v>
      </c>
      <c r="AI23" s="142">
        <v>0.189</v>
      </c>
      <c r="AJ23" s="21">
        <v>2</v>
      </c>
      <c r="AL23" s="145">
        <f t="shared" si="18"/>
        <v>11.081893313298274</v>
      </c>
      <c r="AM23" s="145">
        <f t="shared" si="19"/>
        <v>11.54520410718758</v>
      </c>
      <c r="AN23" s="145">
        <f t="shared" si="20"/>
        <v>35.62484347608315</v>
      </c>
      <c r="AO23" s="145">
        <f t="shared" si="21"/>
        <v>37.114951164537942</v>
      </c>
      <c r="AP23" s="145">
        <f t="shared" si="14"/>
        <v>2.2664663160530929</v>
      </c>
      <c r="AQ23" s="145">
        <f t="shared" si="15"/>
        <v>2.3666416228399703</v>
      </c>
      <c r="AR23" s="145"/>
      <c r="AS23" s="145"/>
      <c r="AT23" s="143">
        <f t="shared" si="16"/>
        <v>0.37</v>
      </c>
      <c r="AU23" s="145">
        <f t="shared" si="17"/>
        <v>4.6331079388930627</v>
      </c>
    </row>
    <row r="24" spans="1:47" x14ac:dyDescent="0.25">
      <c r="A24" s="6" t="s">
        <v>20</v>
      </c>
      <c r="B24" s="6" t="s">
        <v>92</v>
      </c>
      <c r="C24" s="6" t="s">
        <v>49</v>
      </c>
      <c r="D24" s="6" t="s">
        <v>143</v>
      </c>
      <c r="E24" s="143">
        <v>0.1245</v>
      </c>
      <c r="F24" s="143">
        <v>9.6405999999999992</v>
      </c>
      <c r="G24" s="143">
        <v>11.2841</v>
      </c>
      <c r="H24" s="143">
        <v>0.17169999999999999</v>
      </c>
      <c r="I24" s="143">
        <v>67.590100000000007</v>
      </c>
      <c r="J24" s="143">
        <v>3.7709000000000001</v>
      </c>
      <c r="K24" s="143">
        <f t="shared" si="9"/>
        <v>92.581900000000005</v>
      </c>
      <c r="L24" s="21">
        <v>2</v>
      </c>
      <c r="M24" s="6"/>
      <c r="N24" s="6" t="s">
        <v>20</v>
      </c>
      <c r="O24" s="6" t="s">
        <v>92</v>
      </c>
      <c r="P24" s="6" t="s">
        <v>49</v>
      </c>
      <c r="Q24" s="6" t="s">
        <v>143</v>
      </c>
      <c r="R24" s="20">
        <v>4.0000000000000001E-3</v>
      </c>
      <c r="S24" s="20">
        <v>9.7000000000000003E-2</v>
      </c>
      <c r="T24" s="20">
        <v>0.45700000000000002</v>
      </c>
      <c r="U24" s="20">
        <v>1.34</v>
      </c>
      <c r="V24" s="20">
        <v>0.6</v>
      </c>
      <c r="W24" s="20">
        <v>0.49299999999999999</v>
      </c>
      <c r="X24" s="21">
        <v>2</v>
      </c>
      <c r="Y24" s="20"/>
      <c r="Z24" s="6" t="s">
        <v>20</v>
      </c>
      <c r="AA24" s="6" t="s">
        <v>92</v>
      </c>
      <c r="AB24" s="6" t="s">
        <v>49</v>
      </c>
      <c r="AC24" s="6" t="s">
        <v>143</v>
      </c>
      <c r="AD24" s="142">
        <v>0.86899999999999999</v>
      </c>
      <c r="AE24" s="142">
        <v>1.0569999999999999</v>
      </c>
      <c r="AF24" s="142">
        <v>2.5499999999999998</v>
      </c>
      <c r="AG24" s="142">
        <v>3.1019999999999999</v>
      </c>
      <c r="AH24" s="142">
        <v>0.185</v>
      </c>
      <c r="AI24" s="142">
        <v>0.22500000000000001</v>
      </c>
      <c r="AJ24" s="21">
        <v>2</v>
      </c>
      <c r="AL24" s="145">
        <f t="shared" si="18"/>
        <v>10.878818227341014</v>
      </c>
      <c r="AM24" s="145">
        <f t="shared" si="19"/>
        <v>13.232348522784177</v>
      </c>
      <c r="AN24" s="145">
        <f t="shared" si="20"/>
        <v>31.922884326489736</v>
      </c>
      <c r="AO24" s="145">
        <f t="shared" si="21"/>
        <v>38.833249874812225</v>
      </c>
      <c r="AP24" s="145">
        <f t="shared" si="14"/>
        <v>2.3159739609414127</v>
      </c>
      <c r="AQ24" s="145">
        <f t="shared" si="15"/>
        <v>2.8167250876314478</v>
      </c>
      <c r="AR24" s="145"/>
      <c r="AS24" s="145"/>
      <c r="AT24" s="143">
        <f t="shared" si="16"/>
        <v>0.41000000000000003</v>
      </c>
      <c r="AU24" s="145">
        <f t="shared" si="17"/>
        <v>5.132699048572861</v>
      </c>
    </row>
    <row r="25" spans="1:47" x14ac:dyDescent="0.25">
      <c r="A25" s="6" t="s">
        <v>20</v>
      </c>
      <c r="B25" s="6" t="s">
        <v>91</v>
      </c>
      <c r="C25" s="6" t="s">
        <v>72</v>
      </c>
      <c r="D25" s="6" t="s">
        <v>143</v>
      </c>
      <c r="E25" s="143">
        <v>0.16889999999999999</v>
      </c>
      <c r="F25" s="143">
        <v>11.0646</v>
      </c>
      <c r="G25" s="143">
        <v>9.9274000000000004</v>
      </c>
      <c r="H25" s="143">
        <v>0.42680000000000001</v>
      </c>
      <c r="I25" s="143">
        <v>67.559299999999993</v>
      </c>
      <c r="J25" s="143">
        <v>2.8384</v>
      </c>
      <c r="K25" s="143">
        <f t="shared" si="9"/>
        <v>91.985399999999998</v>
      </c>
      <c r="L25" s="21">
        <v>2</v>
      </c>
      <c r="M25" s="6"/>
      <c r="N25" s="6" t="s">
        <v>20</v>
      </c>
      <c r="O25" s="6" t="s">
        <v>91</v>
      </c>
      <c r="P25" s="6" t="s">
        <v>72</v>
      </c>
      <c r="Q25" s="6" t="s">
        <v>143</v>
      </c>
      <c r="R25" s="20">
        <v>6.0000000000000001E-3</v>
      </c>
      <c r="S25" s="20">
        <v>7.2999999999999995E-2</v>
      </c>
      <c r="T25" s="20">
        <v>0.40100000000000002</v>
      </c>
      <c r="U25" s="20">
        <v>1.4410000000000001</v>
      </c>
      <c r="V25" s="20">
        <v>0.495</v>
      </c>
      <c r="W25" s="20">
        <v>0.56499999999999995</v>
      </c>
      <c r="X25" s="21">
        <v>2</v>
      </c>
      <c r="Y25" s="20"/>
      <c r="Z25" s="6" t="s">
        <v>20</v>
      </c>
      <c r="AA25" s="6" t="s">
        <v>91</v>
      </c>
      <c r="AB25" s="6" t="s">
        <v>72</v>
      </c>
      <c r="AC25" s="6" t="s">
        <v>143</v>
      </c>
      <c r="AD25" s="142">
        <v>0.89100000000000001</v>
      </c>
      <c r="AE25" s="142">
        <v>0.78</v>
      </c>
      <c r="AF25" s="142">
        <v>3.2010000000000001</v>
      </c>
      <c r="AG25" s="142">
        <v>2.8039999999999998</v>
      </c>
      <c r="AH25" s="142">
        <v>0.16200000000000001</v>
      </c>
      <c r="AI25" s="142">
        <v>0.14199999999999999</v>
      </c>
      <c r="AJ25" s="21">
        <v>2</v>
      </c>
      <c r="AL25" s="145">
        <f t="shared" si="18"/>
        <v>11.165413533834586</v>
      </c>
      <c r="AM25" s="145">
        <f t="shared" si="19"/>
        <v>9.7744360902255636</v>
      </c>
      <c r="AN25" s="145">
        <f t="shared" si="20"/>
        <v>40.112781954887218</v>
      </c>
      <c r="AO25" s="145">
        <f t="shared" si="21"/>
        <v>35.13784461152882</v>
      </c>
      <c r="AP25" s="145">
        <f t="shared" si="14"/>
        <v>2.0300751879699246</v>
      </c>
      <c r="AQ25" s="145">
        <f t="shared" si="15"/>
        <v>1.7794486215538845</v>
      </c>
      <c r="AR25" s="145"/>
      <c r="AS25" s="145"/>
      <c r="AT25" s="143">
        <f t="shared" si="16"/>
        <v>0.30399999999999999</v>
      </c>
      <c r="AU25" s="145">
        <f t="shared" si="17"/>
        <v>3.8095238095238093</v>
      </c>
    </row>
    <row r="26" spans="1:47" x14ac:dyDescent="0.25">
      <c r="A26" s="6" t="s">
        <v>20</v>
      </c>
      <c r="B26" s="6" t="s">
        <v>91</v>
      </c>
      <c r="C26" s="6" t="s">
        <v>71</v>
      </c>
      <c r="D26" s="6" t="s">
        <v>143</v>
      </c>
      <c r="E26" s="143">
        <v>0.16320000000000001</v>
      </c>
      <c r="F26" s="143">
        <v>10.7563</v>
      </c>
      <c r="G26" s="143">
        <v>12.164199999999999</v>
      </c>
      <c r="H26" s="143">
        <v>0.23219999999999999</v>
      </c>
      <c r="I26" s="143">
        <v>65.364800000000002</v>
      </c>
      <c r="J26" s="143">
        <v>3.8696000000000002</v>
      </c>
      <c r="K26" s="143">
        <f t="shared" si="9"/>
        <v>92.550300000000007</v>
      </c>
      <c r="L26" s="21">
        <v>2</v>
      </c>
      <c r="M26" s="6"/>
      <c r="N26" s="6" t="s">
        <v>20</v>
      </c>
      <c r="O26" s="6" t="s">
        <v>91</v>
      </c>
      <c r="P26" s="6" t="s">
        <v>71</v>
      </c>
      <c r="Q26" s="6" t="s">
        <v>143</v>
      </c>
      <c r="R26" s="20">
        <v>6.0000000000000001E-3</v>
      </c>
      <c r="S26" s="20">
        <v>9.9000000000000005E-2</v>
      </c>
      <c r="T26" s="20">
        <v>0.48699999999999999</v>
      </c>
      <c r="U26" s="20">
        <v>1.3049999999999999</v>
      </c>
      <c r="V26" s="20">
        <v>0.55000000000000004</v>
      </c>
      <c r="W26" s="20">
        <v>0.54400000000000004</v>
      </c>
      <c r="X26" s="21">
        <v>2</v>
      </c>
      <c r="Y26" s="20"/>
      <c r="Z26" s="6" t="s">
        <v>20</v>
      </c>
      <c r="AA26" s="6" t="s">
        <v>91</v>
      </c>
      <c r="AB26" s="6" t="s">
        <v>71</v>
      </c>
      <c r="AC26" s="6" t="s">
        <v>143</v>
      </c>
      <c r="AD26" s="142">
        <v>1.0229999999999999</v>
      </c>
      <c r="AE26" s="142">
        <v>1.034</v>
      </c>
      <c r="AF26" s="142">
        <v>2.7429999999999999</v>
      </c>
      <c r="AG26" s="142">
        <v>2.774</v>
      </c>
      <c r="AH26" s="142">
        <v>0.20799999999999999</v>
      </c>
      <c r="AI26" s="142">
        <v>0.21</v>
      </c>
      <c r="AJ26" s="21">
        <v>2</v>
      </c>
      <c r="AL26" s="145">
        <f t="shared" si="18"/>
        <v>12.800300300300298</v>
      </c>
      <c r="AM26" s="145">
        <f t="shared" si="19"/>
        <v>12.937937937937939</v>
      </c>
      <c r="AN26" s="145">
        <f t="shared" si="20"/>
        <v>34.321821821821821</v>
      </c>
      <c r="AO26" s="145">
        <f t="shared" si="21"/>
        <v>34.709709709709706</v>
      </c>
      <c r="AP26" s="145">
        <f t="shared" si="14"/>
        <v>2.6026026026026026</v>
      </c>
      <c r="AQ26" s="145">
        <f t="shared" si="15"/>
        <v>2.6276276276276276</v>
      </c>
      <c r="AR26" s="145"/>
      <c r="AS26" s="145"/>
      <c r="AT26" s="143">
        <f t="shared" si="16"/>
        <v>0.41799999999999998</v>
      </c>
      <c r="AU26" s="145">
        <f t="shared" si="17"/>
        <v>5.2302302302302301</v>
      </c>
    </row>
    <row r="27" spans="1:47" x14ac:dyDescent="0.25">
      <c r="A27" s="6" t="s">
        <v>20</v>
      </c>
      <c r="B27" s="6" t="s">
        <v>91</v>
      </c>
      <c r="C27" s="6" t="s">
        <v>70</v>
      </c>
      <c r="D27" s="6" t="s">
        <v>143</v>
      </c>
      <c r="E27" s="143">
        <v>0.28520000000000001</v>
      </c>
      <c r="F27" s="143">
        <v>9.9276</v>
      </c>
      <c r="G27" s="143">
        <v>11.874700000000001</v>
      </c>
      <c r="H27" s="143">
        <v>0.25929999999999997</v>
      </c>
      <c r="I27" s="143">
        <v>66.469499999999996</v>
      </c>
      <c r="J27" s="143">
        <v>3.7498</v>
      </c>
      <c r="K27" s="143">
        <f t="shared" si="9"/>
        <v>92.566099999999992</v>
      </c>
      <c r="L27" s="21">
        <v>2</v>
      </c>
      <c r="M27" s="6"/>
      <c r="N27" s="6" t="s">
        <v>20</v>
      </c>
      <c r="O27" s="6" t="s">
        <v>91</v>
      </c>
      <c r="P27" s="6" t="s">
        <v>70</v>
      </c>
      <c r="Q27" s="6" t="s">
        <v>143</v>
      </c>
      <c r="R27" s="20">
        <v>0.01</v>
      </c>
      <c r="S27" s="20">
        <v>9.6000000000000002E-2</v>
      </c>
      <c r="T27" s="20">
        <v>0.47799999999999998</v>
      </c>
      <c r="U27" s="20">
        <v>1.31</v>
      </c>
      <c r="V27" s="20">
        <v>0.58799999999999997</v>
      </c>
      <c r="W27" s="20">
        <v>0.505</v>
      </c>
      <c r="X27" s="21">
        <v>2</v>
      </c>
      <c r="Y27" s="20"/>
      <c r="Z27" s="6" t="s">
        <v>20</v>
      </c>
      <c r="AA27" s="6" t="s">
        <v>91</v>
      </c>
      <c r="AB27" s="6" t="s">
        <v>70</v>
      </c>
      <c r="AC27" s="6" t="s">
        <v>143</v>
      </c>
      <c r="AD27" s="142">
        <v>0.93500000000000005</v>
      </c>
      <c r="AE27" s="142">
        <v>1.0880000000000001</v>
      </c>
      <c r="AF27" s="142">
        <v>2.5640000000000001</v>
      </c>
      <c r="AG27" s="142">
        <v>2.9830000000000001</v>
      </c>
      <c r="AH27" s="142">
        <v>0.188</v>
      </c>
      <c r="AI27" s="142">
        <v>0.219</v>
      </c>
      <c r="AJ27" s="21">
        <v>2</v>
      </c>
      <c r="AL27" s="145">
        <f t="shared" si="18"/>
        <v>11.721198445530902</v>
      </c>
      <c r="AM27" s="145">
        <f t="shared" si="19"/>
        <v>13.639212736617775</v>
      </c>
      <c r="AN27" s="145">
        <f t="shared" si="20"/>
        <v>32.142409427102919</v>
      </c>
      <c r="AO27" s="145">
        <f t="shared" si="21"/>
        <v>37.395010655634955</v>
      </c>
      <c r="AP27" s="145">
        <f t="shared" si="14"/>
        <v>2.356775730224395</v>
      </c>
      <c r="AQ27" s="145">
        <f t="shared" si="15"/>
        <v>2.7453930048890558</v>
      </c>
      <c r="AR27" s="145"/>
      <c r="AS27" s="145"/>
      <c r="AT27" s="143">
        <f t="shared" si="16"/>
        <v>0.40700000000000003</v>
      </c>
      <c r="AU27" s="145">
        <f t="shared" si="17"/>
        <v>5.1021687351134517</v>
      </c>
    </row>
    <row r="28" spans="1:47" x14ac:dyDescent="0.25">
      <c r="A28" s="6" t="s">
        <v>20</v>
      </c>
      <c r="B28" s="6" t="s">
        <v>91</v>
      </c>
      <c r="C28" s="6" t="s">
        <v>69</v>
      </c>
      <c r="D28" s="6" t="s">
        <v>143</v>
      </c>
      <c r="E28" s="143">
        <v>0.19969999999999999</v>
      </c>
      <c r="F28" s="143">
        <v>9.4077999999999999</v>
      </c>
      <c r="G28" s="143">
        <v>12.4155</v>
      </c>
      <c r="H28" s="143">
        <v>0.30259999999999998</v>
      </c>
      <c r="I28" s="143">
        <v>66.616799999999998</v>
      </c>
      <c r="J28" s="143">
        <v>3.6533000000000002</v>
      </c>
      <c r="K28" s="143">
        <f t="shared" si="9"/>
        <v>92.595699999999994</v>
      </c>
      <c r="L28" s="21">
        <v>2</v>
      </c>
      <c r="M28" s="6"/>
      <c r="N28" s="6" t="s">
        <v>20</v>
      </c>
      <c r="O28" s="6" t="s">
        <v>91</v>
      </c>
      <c r="P28" s="6" t="s">
        <v>69</v>
      </c>
      <c r="Q28" s="6" t="s">
        <v>143</v>
      </c>
      <c r="R28" s="20">
        <v>7.0000000000000001E-3</v>
      </c>
      <c r="S28" s="20">
        <v>9.4E-2</v>
      </c>
      <c r="T28" s="20">
        <v>0.5</v>
      </c>
      <c r="U28" s="20">
        <v>1.298</v>
      </c>
      <c r="V28" s="20">
        <v>0.60699999999999998</v>
      </c>
      <c r="W28" s="20">
        <v>0.48</v>
      </c>
      <c r="X28" s="21">
        <v>2</v>
      </c>
      <c r="Y28" s="20"/>
      <c r="Z28" s="6" t="s">
        <v>20</v>
      </c>
      <c r="AA28" s="6" t="s">
        <v>91</v>
      </c>
      <c r="AB28" s="6" t="s">
        <v>69</v>
      </c>
      <c r="AC28" s="6" t="s">
        <v>143</v>
      </c>
      <c r="AD28" s="142">
        <v>0.93100000000000005</v>
      </c>
      <c r="AE28" s="142">
        <v>1.179</v>
      </c>
      <c r="AF28" s="142">
        <v>2.4159999999999999</v>
      </c>
      <c r="AG28" s="142">
        <v>3.0590000000000002</v>
      </c>
      <c r="AH28" s="142">
        <v>0.17499999999999999</v>
      </c>
      <c r="AI28" s="142">
        <v>0.221</v>
      </c>
      <c r="AJ28" s="21">
        <v>2</v>
      </c>
      <c r="AL28" s="145">
        <f t="shared" si="18"/>
        <v>11.665204861546172</v>
      </c>
      <c r="AM28" s="145">
        <f t="shared" si="19"/>
        <v>14.772584889111643</v>
      </c>
      <c r="AN28" s="145">
        <f t="shared" si="20"/>
        <v>30.271895752411975</v>
      </c>
      <c r="AO28" s="145">
        <f t="shared" si="21"/>
        <v>38.328530259365998</v>
      </c>
      <c r="AP28" s="145">
        <f t="shared" si="14"/>
        <v>2.1927076807417616</v>
      </c>
      <c r="AQ28" s="145">
        <f t="shared" si="15"/>
        <v>2.7690765568224531</v>
      </c>
      <c r="AR28" s="145"/>
      <c r="AS28" s="145"/>
      <c r="AT28" s="143">
        <f t="shared" si="16"/>
        <v>0.39600000000000002</v>
      </c>
      <c r="AU28" s="145">
        <f t="shared" si="17"/>
        <v>4.9617842375642152</v>
      </c>
    </row>
    <row r="29" spans="1:47" x14ac:dyDescent="0.25">
      <c r="A29" s="6" t="s">
        <v>20</v>
      </c>
      <c r="B29" s="6" t="s">
        <v>91</v>
      </c>
      <c r="C29" s="6" t="s">
        <v>68</v>
      </c>
      <c r="D29" s="6" t="s">
        <v>143</v>
      </c>
      <c r="E29" s="143">
        <v>0.15620000000000001</v>
      </c>
      <c r="F29" s="143">
        <v>11.282999999999999</v>
      </c>
      <c r="G29" s="143">
        <v>10.4566</v>
      </c>
      <c r="H29" s="143">
        <v>0.34200000000000003</v>
      </c>
      <c r="I29" s="143">
        <v>67.695700000000002</v>
      </c>
      <c r="J29" s="143">
        <v>2.7094</v>
      </c>
      <c r="K29" s="143">
        <f t="shared" si="9"/>
        <v>92.642900000000012</v>
      </c>
      <c r="L29" s="21">
        <v>2</v>
      </c>
      <c r="M29" s="6"/>
      <c r="N29" s="6" t="s">
        <v>20</v>
      </c>
      <c r="O29" s="6" t="s">
        <v>91</v>
      </c>
      <c r="P29" s="6" t="s">
        <v>68</v>
      </c>
      <c r="Q29" s="6" t="s">
        <v>143</v>
      </c>
      <c r="R29" s="20">
        <v>5.0000000000000001E-3</v>
      </c>
      <c r="S29" s="20">
        <v>6.9000000000000006E-2</v>
      </c>
      <c r="T29" s="20">
        <v>0.41799999999999998</v>
      </c>
      <c r="U29" s="20">
        <v>1.4330000000000001</v>
      </c>
      <c r="V29" s="20">
        <v>0.48899999999999999</v>
      </c>
      <c r="W29" s="20">
        <v>0.57099999999999995</v>
      </c>
      <c r="X29" s="21">
        <v>2</v>
      </c>
      <c r="Y29" s="20"/>
      <c r="Z29" s="6" t="s">
        <v>20</v>
      </c>
      <c r="AA29" s="6" t="s">
        <v>91</v>
      </c>
      <c r="AB29" s="6" t="s">
        <v>68</v>
      </c>
      <c r="AC29" s="6" t="s">
        <v>143</v>
      </c>
      <c r="AD29" s="142">
        <v>0.93700000000000006</v>
      </c>
      <c r="AE29" s="142">
        <v>0.80300000000000005</v>
      </c>
      <c r="AF29" s="142">
        <v>3.21</v>
      </c>
      <c r="AG29" s="142">
        <v>2.7509999999999999</v>
      </c>
      <c r="AH29" s="142">
        <v>0.155</v>
      </c>
      <c r="AI29" s="142">
        <v>0.13300000000000001</v>
      </c>
      <c r="AJ29" s="21">
        <v>2</v>
      </c>
      <c r="AL29" s="145">
        <f t="shared" si="18"/>
        <v>11.728626861935162</v>
      </c>
      <c r="AM29" s="145">
        <f t="shared" si="19"/>
        <v>10.051320565777944</v>
      </c>
      <c r="AN29" s="145">
        <f t="shared" si="20"/>
        <v>40.180247840781071</v>
      </c>
      <c r="AO29" s="145">
        <f t="shared" si="21"/>
        <v>34.434847915884333</v>
      </c>
      <c r="AP29" s="145">
        <f t="shared" si="14"/>
        <v>1.9401677306296155</v>
      </c>
      <c r="AQ29" s="145">
        <f t="shared" si="15"/>
        <v>1.6647890849918638</v>
      </c>
      <c r="AR29" s="145"/>
      <c r="AS29" s="145"/>
      <c r="AT29" s="143">
        <f t="shared" si="16"/>
        <v>0.28800000000000003</v>
      </c>
      <c r="AU29" s="145">
        <f t="shared" si="17"/>
        <v>3.6049568156214793</v>
      </c>
    </row>
    <row r="30" spans="1:47" x14ac:dyDescent="0.25">
      <c r="A30" s="6" t="s">
        <v>20</v>
      </c>
      <c r="B30" s="6" t="s">
        <v>91</v>
      </c>
      <c r="C30" s="6" t="s">
        <v>67</v>
      </c>
      <c r="D30" s="6" t="s">
        <v>143</v>
      </c>
      <c r="E30" s="143">
        <v>0.13059999999999999</v>
      </c>
      <c r="F30" s="143">
        <v>11.3362</v>
      </c>
      <c r="G30" s="143">
        <v>9.7974999999999994</v>
      </c>
      <c r="H30" s="143">
        <v>0.31419999999999998</v>
      </c>
      <c r="I30" s="143">
        <v>68.3155</v>
      </c>
      <c r="J30" s="143">
        <v>2.7465000000000002</v>
      </c>
      <c r="K30" s="143">
        <f t="shared" si="9"/>
        <v>92.640500000000003</v>
      </c>
      <c r="L30" s="21">
        <v>2</v>
      </c>
      <c r="M30" s="6"/>
      <c r="N30" s="6" t="s">
        <v>20</v>
      </c>
      <c r="O30" s="6" t="s">
        <v>91</v>
      </c>
      <c r="P30" s="6" t="s">
        <v>67</v>
      </c>
      <c r="Q30" s="6" t="s">
        <v>143</v>
      </c>
      <c r="R30" s="20">
        <v>4.0000000000000001E-3</v>
      </c>
      <c r="S30" s="20">
        <v>7.0000000000000007E-2</v>
      </c>
      <c r="T30" s="20">
        <v>0.39300000000000002</v>
      </c>
      <c r="U30" s="20">
        <v>1.458</v>
      </c>
      <c r="V30" s="20">
        <v>0.48599999999999999</v>
      </c>
      <c r="W30" s="20">
        <v>0.57499999999999996</v>
      </c>
      <c r="X30" s="21">
        <v>2</v>
      </c>
      <c r="Y30" s="20"/>
      <c r="Z30" s="6" t="s">
        <v>20</v>
      </c>
      <c r="AA30" s="6" t="s">
        <v>91</v>
      </c>
      <c r="AB30" s="6" t="s">
        <v>67</v>
      </c>
      <c r="AC30" s="6" t="s">
        <v>143</v>
      </c>
      <c r="AD30" s="142">
        <v>0.88500000000000001</v>
      </c>
      <c r="AE30" s="142">
        <v>0.748</v>
      </c>
      <c r="AF30" s="142">
        <v>3.2829999999999999</v>
      </c>
      <c r="AG30" s="142">
        <v>2.7759999999999998</v>
      </c>
      <c r="AH30" s="142">
        <v>0.158</v>
      </c>
      <c r="AI30" s="142">
        <v>0.13400000000000001</v>
      </c>
      <c r="AJ30" s="21">
        <v>2</v>
      </c>
      <c r="AL30" s="145">
        <f t="shared" si="18"/>
        <v>11.084669338677354</v>
      </c>
      <c r="AM30" s="145">
        <f t="shared" si="19"/>
        <v>9.3687374749498975</v>
      </c>
      <c r="AN30" s="145">
        <f t="shared" si="20"/>
        <v>41.119739478957911</v>
      </c>
      <c r="AO30" s="145">
        <f t="shared" si="21"/>
        <v>34.769539078156306</v>
      </c>
      <c r="AP30" s="145">
        <f t="shared" si="14"/>
        <v>1.9789579158316633</v>
      </c>
      <c r="AQ30" s="145">
        <f t="shared" si="15"/>
        <v>1.6783567134268536</v>
      </c>
      <c r="AR30" s="145"/>
      <c r="AS30" s="145"/>
      <c r="AT30" s="143">
        <f t="shared" si="16"/>
        <v>0.29200000000000004</v>
      </c>
      <c r="AU30" s="145">
        <f t="shared" si="17"/>
        <v>3.6573146292585172</v>
      </c>
    </row>
    <row r="31" spans="1:47" x14ac:dyDescent="0.25">
      <c r="A31" s="6" t="s">
        <v>20</v>
      </c>
      <c r="B31" s="6" t="s">
        <v>91</v>
      </c>
      <c r="C31" s="6" t="s">
        <v>21</v>
      </c>
      <c r="D31" s="6" t="s">
        <v>143</v>
      </c>
      <c r="E31" s="143">
        <v>0.15920000000000001</v>
      </c>
      <c r="F31" s="143">
        <v>10.790900000000001</v>
      </c>
      <c r="G31" s="143">
        <v>9.9765999999999995</v>
      </c>
      <c r="H31" s="143">
        <v>0.10920000000000001</v>
      </c>
      <c r="I31" s="143">
        <v>68.872100000000003</v>
      </c>
      <c r="J31" s="143">
        <v>3.1278000000000001</v>
      </c>
      <c r="K31" s="143">
        <f t="shared" si="9"/>
        <v>93.035799999999995</v>
      </c>
      <c r="L31" s="19">
        <v>1</v>
      </c>
      <c r="M31" s="6"/>
      <c r="N31" s="6" t="s">
        <v>20</v>
      </c>
      <c r="O31" s="6" t="s">
        <v>91</v>
      </c>
      <c r="P31" s="6" t="s">
        <v>21</v>
      </c>
      <c r="Q31" s="6" t="s">
        <v>143</v>
      </c>
      <c r="R31" s="20">
        <v>5.0000000000000001E-3</v>
      </c>
      <c r="S31" s="20">
        <v>0.08</v>
      </c>
      <c r="T31" s="20">
        <v>0.4</v>
      </c>
      <c r="U31" s="20">
        <v>1.429</v>
      </c>
      <c r="V31" s="20">
        <v>0.53200000000000003</v>
      </c>
      <c r="W31" s="20">
        <v>0.54800000000000004</v>
      </c>
      <c r="X31" s="19">
        <v>1</v>
      </c>
      <c r="Y31" s="20"/>
      <c r="Z31" s="6" t="s">
        <v>20</v>
      </c>
      <c r="AA31" s="6" t="s">
        <v>91</v>
      </c>
      <c r="AB31" s="6" t="s">
        <v>21</v>
      </c>
      <c r="AC31" s="6" t="s">
        <v>143</v>
      </c>
      <c r="AD31" s="142">
        <v>0.84899999999999998</v>
      </c>
      <c r="AE31" s="142">
        <v>0.82499999999999996</v>
      </c>
      <c r="AF31" s="142">
        <v>3.032</v>
      </c>
      <c r="AG31" s="142">
        <v>2.9449999999999998</v>
      </c>
      <c r="AH31" s="142">
        <v>0.17</v>
      </c>
      <c r="AI31" s="142">
        <v>0.16500000000000001</v>
      </c>
      <c r="AJ31" s="19">
        <v>1</v>
      </c>
      <c r="AL31" s="145">
        <f t="shared" si="18"/>
        <v>10.631104432757326</v>
      </c>
      <c r="AM31" s="145">
        <f t="shared" si="19"/>
        <v>10.330578512396695</v>
      </c>
      <c r="AN31" s="145">
        <f t="shared" si="20"/>
        <v>37.966441272226398</v>
      </c>
      <c r="AO31" s="145">
        <f t="shared" si="21"/>
        <v>36.877034810919106</v>
      </c>
      <c r="AP31" s="145">
        <f t="shared" si="14"/>
        <v>2.1287252692211371</v>
      </c>
      <c r="AQ31" s="145">
        <f t="shared" si="15"/>
        <v>2.0661157024793391</v>
      </c>
      <c r="AR31" s="145"/>
      <c r="AS31" s="145"/>
      <c r="AT31" s="143">
        <f t="shared" si="16"/>
        <v>0.33500000000000002</v>
      </c>
      <c r="AU31" s="145">
        <f t="shared" si="17"/>
        <v>4.1948409717004758</v>
      </c>
    </row>
    <row r="32" spans="1:47" x14ac:dyDescent="0.25">
      <c r="A32" s="6" t="s">
        <v>20</v>
      </c>
      <c r="B32" s="6" t="s">
        <v>91</v>
      </c>
      <c r="C32" s="6" t="s">
        <v>19</v>
      </c>
      <c r="D32" s="6" t="s">
        <v>143</v>
      </c>
      <c r="E32" s="143">
        <v>0.1457</v>
      </c>
      <c r="F32" s="143">
        <v>10.51</v>
      </c>
      <c r="G32" s="143">
        <v>11.002599999999999</v>
      </c>
      <c r="H32" s="143">
        <v>0.1673</v>
      </c>
      <c r="I32" s="143">
        <v>67.173000000000002</v>
      </c>
      <c r="J32" s="143">
        <v>3.5541999999999998</v>
      </c>
      <c r="K32" s="143">
        <f t="shared" si="9"/>
        <v>92.552799999999991</v>
      </c>
      <c r="L32" s="19">
        <v>1</v>
      </c>
      <c r="M32" s="6"/>
      <c r="N32" s="6" t="s">
        <v>20</v>
      </c>
      <c r="O32" s="6" t="s">
        <v>91</v>
      </c>
      <c r="P32" s="6" t="s">
        <v>19</v>
      </c>
      <c r="Q32" s="6" t="s">
        <v>143</v>
      </c>
      <c r="R32" s="20">
        <v>5.0000000000000001E-3</v>
      </c>
      <c r="S32" s="20">
        <v>9.0999999999999998E-2</v>
      </c>
      <c r="T32" s="20">
        <v>0.443</v>
      </c>
      <c r="U32" s="20">
        <v>1.365</v>
      </c>
      <c r="V32" s="20">
        <v>0.55300000000000005</v>
      </c>
      <c r="W32" s="20">
        <v>0.53500000000000003</v>
      </c>
      <c r="X32" s="19">
        <v>1</v>
      </c>
      <c r="Z32" s="6" t="s">
        <v>20</v>
      </c>
      <c r="AA32" s="6" t="s">
        <v>91</v>
      </c>
      <c r="AB32" s="6" t="s">
        <v>19</v>
      </c>
      <c r="AC32" s="6" t="s">
        <v>143</v>
      </c>
      <c r="AD32" s="142">
        <v>0.91600000000000004</v>
      </c>
      <c r="AE32" s="142">
        <v>0.94699999999999995</v>
      </c>
      <c r="AF32" s="142">
        <v>2.8220000000000001</v>
      </c>
      <c r="AG32" s="142">
        <v>2.919</v>
      </c>
      <c r="AH32" s="142">
        <v>0.189</v>
      </c>
      <c r="AI32" s="142">
        <v>0.19500000000000001</v>
      </c>
      <c r="AJ32" s="19">
        <v>1</v>
      </c>
      <c r="AL32" s="145">
        <f t="shared" si="18"/>
        <v>11.467200801201802</v>
      </c>
      <c r="AM32" s="145">
        <f t="shared" si="19"/>
        <v>11.855282924386577</v>
      </c>
      <c r="AN32" s="145">
        <f t="shared" si="20"/>
        <v>35.327991987981967</v>
      </c>
      <c r="AO32" s="145">
        <f t="shared" si="21"/>
        <v>36.542313470205301</v>
      </c>
      <c r="AP32" s="145">
        <f t="shared" si="14"/>
        <v>2.3660490736104154</v>
      </c>
      <c r="AQ32" s="145">
        <f t="shared" si="15"/>
        <v>2.4411617426139207</v>
      </c>
      <c r="AR32" s="145"/>
      <c r="AS32" s="145"/>
      <c r="AT32" s="143">
        <f t="shared" si="16"/>
        <v>0.38400000000000001</v>
      </c>
      <c r="AU32" s="145">
        <f t="shared" si="17"/>
        <v>4.8072108162243357</v>
      </c>
    </row>
    <row r="33" spans="19:24" x14ac:dyDescent="0.25">
      <c r="S33" s="18"/>
      <c r="T33" s="18"/>
      <c r="U33" s="18"/>
      <c r="V33" s="18"/>
      <c r="W33" s="18"/>
      <c r="X33" s="18"/>
    </row>
    <row r="34" spans="19:24" x14ac:dyDescent="0.25">
      <c r="S34" s="18"/>
      <c r="T34" s="18"/>
      <c r="U34" s="18"/>
      <c r="V34" s="18"/>
      <c r="W34" s="18"/>
      <c r="X34" s="1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FF1F5-6DF8-4724-8D56-9421590D003C}">
  <dimension ref="A1:D28"/>
  <sheetViews>
    <sheetView tabSelected="1" workbookViewId="0">
      <selection activeCell="B23" sqref="B23"/>
    </sheetView>
  </sheetViews>
  <sheetFormatPr defaultRowHeight="15" x14ac:dyDescent="0.25"/>
  <cols>
    <col min="1" max="1" width="27.7109375" bestFit="1" customWidth="1"/>
    <col min="2" max="2" width="100.5703125" customWidth="1"/>
    <col min="3" max="3" width="35.140625" customWidth="1"/>
    <col min="4" max="4" width="20" bestFit="1" customWidth="1"/>
  </cols>
  <sheetData>
    <row r="1" spans="1:4" x14ac:dyDescent="0.25">
      <c r="A1" t="s">
        <v>315</v>
      </c>
    </row>
    <row r="2" spans="1:4" x14ac:dyDescent="0.25">
      <c r="A2" t="s">
        <v>253</v>
      </c>
      <c r="B2" t="s">
        <v>254</v>
      </c>
      <c r="C2" t="s">
        <v>280</v>
      </c>
      <c r="D2" t="s">
        <v>279</v>
      </c>
    </row>
    <row r="3" spans="1:4" x14ac:dyDescent="0.25">
      <c r="A3" s="117" t="s">
        <v>179</v>
      </c>
      <c r="B3" t="s">
        <v>252</v>
      </c>
      <c r="C3">
        <v>1</v>
      </c>
      <c r="D3" t="s">
        <v>278</v>
      </c>
    </row>
    <row r="4" spans="1:4" x14ac:dyDescent="0.25">
      <c r="A4" s="123" t="s">
        <v>180</v>
      </c>
      <c r="B4" t="s">
        <v>251</v>
      </c>
      <c r="C4">
        <v>2</v>
      </c>
      <c r="D4" t="s">
        <v>278</v>
      </c>
    </row>
    <row r="5" spans="1:4" x14ac:dyDescent="0.25">
      <c r="A5" s="122" t="s">
        <v>181</v>
      </c>
      <c r="B5" t="s">
        <v>250</v>
      </c>
      <c r="C5">
        <v>3</v>
      </c>
      <c r="D5" t="s">
        <v>278</v>
      </c>
    </row>
    <row r="6" spans="1:4" x14ac:dyDescent="0.25">
      <c r="A6" s="117" t="s">
        <v>182</v>
      </c>
      <c r="B6" t="s">
        <v>255</v>
      </c>
      <c r="C6">
        <v>4</v>
      </c>
      <c r="D6" t="s">
        <v>278</v>
      </c>
    </row>
    <row r="7" spans="1:4" x14ac:dyDescent="0.25">
      <c r="A7" s="117" t="s">
        <v>183</v>
      </c>
      <c r="B7" t="s">
        <v>256</v>
      </c>
      <c r="C7">
        <v>5</v>
      </c>
      <c r="D7" t="s">
        <v>278</v>
      </c>
    </row>
    <row r="8" spans="1:4" x14ac:dyDescent="0.25">
      <c r="A8" s="117" t="s">
        <v>184</v>
      </c>
      <c r="B8" t="s">
        <v>257</v>
      </c>
      <c r="C8">
        <v>6</v>
      </c>
      <c r="D8" t="s">
        <v>278</v>
      </c>
    </row>
    <row r="9" spans="1:4" x14ac:dyDescent="0.25">
      <c r="A9" s="117" t="s">
        <v>185</v>
      </c>
      <c r="B9" t="s">
        <v>258</v>
      </c>
      <c r="C9">
        <v>7</v>
      </c>
      <c r="D9" t="s">
        <v>278</v>
      </c>
    </row>
    <row r="10" spans="1:4" x14ac:dyDescent="0.25">
      <c r="A10" s="117" t="s">
        <v>186</v>
      </c>
      <c r="B10" t="s">
        <v>259</v>
      </c>
      <c r="C10">
        <v>8</v>
      </c>
      <c r="D10" s="124" t="s">
        <v>281</v>
      </c>
    </row>
    <row r="11" spans="1:4" x14ac:dyDescent="0.25">
      <c r="A11" s="117" t="s">
        <v>187</v>
      </c>
      <c r="B11" t="s">
        <v>260</v>
      </c>
      <c r="C11">
        <v>9</v>
      </c>
      <c r="D11" s="124" t="s">
        <v>282</v>
      </c>
    </row>
    <row r="12" spans="1:4" x14ac:dyDescent="0.25">
      <c r="A12" s="117" t="s">
        <v>188</v>
      </c>
      <c r="B12" t="s">
        <v>261</v>
      </c>
      <c r="C12">
        <v>10</v>
      </c>
      <c r="D12" s="124" t="s">
        <v>284</v>
      </c>
    </row>
    <row r="13" spans="1:4" x14ac:dyDescent="0.25">
      <c r="A13" s="117" t="s">
        <v>189</v>
      </c>
      <c r="B13" t="s">
        <v>262</v>
      </c>
      <c r="C13">
        <v>11</v>
      </c>
      <c r="D13" s="124" t="s">
        <v>283</v>
      </c>
    </row>
    <row r="14" spans="1:4" x14ac:dyDescent="0.25">
      <c r="A14" s="117" t="s">
        <v>295</v>
      </c>
      <c r="B14" t="s">
        <v>263</v>
      </c>
      <c r="C14">
        <v>12</v>
      </c>
      <c r="D14" t="s">
        <v>278</v>
      </c>
    </row>
    <row r="15" spans="1:4" x14ac:dyDescent="0.25">
      <c r="A15" s="117" t="s">
        <v>296</v>
      </c>
      <c r="B15" t="s">
        <v>264</v>
      </c>
      <c r="C15">
        <v>13</v>
      </c>
      <c r="D15" t="s">
        <v>278</v>
      </c>
    </row>
    <row r="16" spans="1:4" x14ac:dyDescent="0.25">
      <c r="A16" s="117" t="s">
        <v>297</v>
      </c>
      <c r="B16" t="s">
        <v>265</v>
      </c>
      <c r="C16">
        <v>14</v>
      </c>
      <c r="D16" t="s">
        <v>278</v>
      </c>
    </row>
    <row r="17" spans="1:4" x14ac:dyDescent="0.25">
      <c r="A17" s="117" t="s">
        <v>298</v>
      </c>
      <c r="B17" t="s">
        <v>266</v>
      </c>
      <c r="C17">
        <v>15</v>
      </c>
      <c r="D17" t="s">
        <v>278</v>
      </c>
    </row>
    <row r="18" spans="1:4" x14ac:dyDescent="0.25">
      <c r="A18" s="117" t="s">
        <v>299</v>
      </c>
      <c r="B18" t="s">
        <v>267</v>
      </c>
      <c r="C18">
        <v>16</v>
      </c>
      <c r="D18" t="s">
        <v>278</v>
      </c>
    </row>
    <row r="19" spans="1:4" x14ac:dyDescent="0.25">
      <c r="A19" s="117" t="s">
        <v>300</v>
      </c>
      <c r="B19" t="s">
        <v>268</v>
      </c>
      <c r="C19">
        <v>17</v>
      </c>
      <c r="D19" t="s">
        <v>278</v>
      </c>
    </row>
    <row r="20" spans="1:4" x14ac:dyDescent="0.25">
      <c r="A20" s="117" t="s">
        <v>301</v>
      </c>
      <c r="B20" t="s">
        <v>269</v>
      </c>
      <c r="C20">
        <v>18</v>
      </c>
      <c r="D20" t="s">
        <v>278</v>
      </c>
    </row>
    <row r="21" spans="1:4" x14ac:dyDescent="0.25">
      <c r="A21" s="117" t="s">
        <v>197</v>
      </c>
      <c r="B21" t="s">
        <v>270</v>
      </c>
      <c r="C21">
        <v>19</v>
      </c>
      <c r="D21" s="124" t="s">
        <v>285</v>
      </c>
    </row>
    <row r="22" spans="1:4" x14ac:dyDescent="0.25">
      <c r="A22" s="117" t="s">
        <v>198</v>
      </c>
      <c r="B22" t="s">
        <v>271</v>
      </c>
      <c r="C22">
        <v>20</v>
      </c>
      <c r="D22" s="124" t="s">
        <v>286</v>
      </c>
    </row>
    <row r="23" spans="1:4" ht="18" x14ac:dyDescent="0.25">
      <c r="A23" s="119" t="s">
        <v>237</v>
      </c>
      <c r="B23" t="s">
        <v>272</v>
      </c>
      <c r="C23">
        <v>21</v>
      </c>
      <c r="D23" s="124" t="s">
        <v>287</v>
      </c>
    </row>
    <row r="24" spans="1:4" ht="18" x14ac:dyDescent="0.25">
      <c r="A24" s="118" t="s">
        <v>233</v>
      </c>
      <c r="B24" t="s">
        <v>273</v>
      </c>
      <c r="C24">
        <v>22</v>
      </c>
      <c r="D24" s="124" t="s">
        <v>288</v>
      </c>
    </row>
    <row r="25" spans="1:4" ht="18" x14ac:dyDescent="0.25">
      <c r="A25" s="120" t="s">
        <v>234</v>
      </c>
      <c r="B25" t="s">
        <v>274</v>
      </c>
      <c r="C25">
        <v>23</v>
      </c>
      <c r="D25" s="124" t="s">
        <v>289</v>
      </c>
    </row>
    <row r="26" spans="1:4" ht="18" x14ac:dyDescent="0.25">
      <c r="A26" s="121" t="s">
        <v>247</v>
      </c>
      <c r="B26" t="s">
        <v>275</v>
      </c>
      <c r="C26">
        <v>24</v>
      </c>
      <c r="D26" s="124" t="s">
        <v>290</v>
      </c>
    </row>
    <row r="27" spans="1:4" ht="18" x14ac:dyDescent="0.25">
      <c r="A27" s="122" t="s">
        <v>236</v>
      </c>
      <c r="B27" t="s">
        <v>276</v>
      </c>
      <c r="C27">
        <v>25</v>
      </c>
      <c r="D27" s="124" t="s">
        <v>291</v>
      </c>
    </row>
    <row r="28" spans="1:4" ht="18" x14ac:dyDescent="0.25">
      <c r="A28" s="123" t="s">
        <v>235</v>
      </c>
      <c r="B28" t="s">
        <v>277</v>
      </c>
      <c r="C28">
        <v>26</v>
      </c>
      <c r="D28" s="125" t="s">
        <v>294</v>
      </c>
    </row>
  </sheetData>
  <pageMargins left="0.7" right="0.7" top="0.75" bottom="0.75" header="0.3" footer="0.3"/>
  <ignoredErrors>
    <ignoredError sqref="D21:D22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1"/>
  <sheetViews>
    <sheetView workbookViewId="0">
      <selection activeCell="C17" sqref="C17"/>
    </sheetView>
  </sheetViews>
  <sheetFormatPr defaultRowHeight="15" x14ac:dyDescent="0.25"/>
  <cols>
    <col min="1" max="1" width="27.42578125" style="7" bestFit="1" customWidth="1"/>
    <col min="2" max="2" width="11.5703125" style="7" customWidth="1"/>
    <col min="3" max="5" width="16" style="7" bestFit="1" customWidth="1"/>
    <col min="6" max="6" width="14" style="7" bestFit="1" customWidth="1"/>
    <col min="7" max="7" width="14.7109375" style="7" bestFit="1" customWidth="1"/>
    <col min="8" max="9" width="14" style="7" bestFit="1" customWidth="1"/>
    <col min="10" max="10" width="13" style="7" bestFit="1" customWidth="1"/>
    <col min="11" max="12" width="14" style="7" bestFit="1" customWidth="1"/>
    <col min="13" max="13" width="15" style="7" bestFit="1" customWidth="1"/>
    <col min="14" max="15" width="14" style="7" bestFit="1" customWidth="1"/>
    <col min="16" max="16" width="13.7109375" style="7" bestFit="1" customWidth="1"/>
    <col min="17" max="17" width="16" style="7" bestFit="1" customWidth="1"/>
    <col min="18" max="18" width="12.85546875" style="7" bestFit="1" customWidth="1"/>
    <col min="19" max="19" width="17" style="7" bestFit="1" customWidth="1"/>
    <col min="20" max="20" width="12.85546875" style="7" bestFit="1" customWidth="1"/>
    <col min="21" max="21" width="13.7109375" style="7" bestFit="1" customWidth="1"/>
    <col min="22" max="22" width="26" style="7" customWidth="1"/>
    <col min="23" max="23" width="10.85546875" style="7" customWidth="1"/>
    <col min="24" max="24" width="11" style="7" customWidth="1"/>
    <col min="25" max="25" width="11.28515625" style="7" customWidth="1"/>
    <col min="26" max="26" width="9.140625" style="7"/>
    <col min="27" max="27" width="27.42578125" style="7" bestFit="1" customWidth="1"/>
    <col min="28" max="28" width="11" style="7" customWidth="1"/>
    <col min="29" max="29" width="11.140625" style="7" customWidth="1"/>
    <col min="30" max="30" width="10.42578125" style="7" customWidth="1"/>
    <col min="31" max="16384" width="9.140625" style="7"/>
  </cols>
  <sheetData>
    <row r="1" spans="1:25" x14ac:dyDescent="0.25">
      <c r="A1" s="128" t="s">
        <v>316</v>
      </c>
    </row>
    <row r="3" spans="1:25" ht="17.25" x14ac:dyDescent="0.25">
      <c r="A3" s="107" t="s">
        <v>248</v>
      </c>
      <c r="B3" s="108">
        <v>116620</v>
      </c>
      <c r="C3" s="109">
        <v>252000</v>
      </c>
      <c r="D3" s="109">
        <v>252000</v>
      </c>
      <c r="E3" s="109">
        <v>235000</v>
      </c>
      <c r="F3" s="109">
        <v>1419</v>
      </c>
      <c r="G3" s="109">
        <v>181.25</v>
      </c>
      <c r="H3" s="109">
        <v>563.75</v>
      </c>
      <c r="I3" s="109">
        <v>600.25</v>
      </c>
      <c r="J3" s="109">
        <v>187</v>
      </c>
      <c r="K3" s="109">
        <v>462</v>
      </c>
      <c r="L3" s="109">
        <v>930</v>
      </c>
      <c r="M3" s="109">
        <v>14107.5</v>
      </c>
      <c r="N3" s="109">
        <v>1193.5</v>
      </c>
      <c r="O3" s="109">
        <v>1326</v>
      </c>
      <c r="P3" s="109">
        <v>232</v>
      </c>
      <c r="Q3" s="109">
        <v>130910</v>
      </c>
      <c r="W3" s="132" t="s">
        <v>248</v>
      </c>
      <c r="X3" s="132"/>
      <c r="Y3" s="132"/>
    </row>
    <row r="4" spans="1:25" x14ac:dyDescent="0.25">
      <c r="W4" s="65">
        <f>SUM(B3,F3:P3)</f>
        <v>137822.25</v>
      </c>
      <c r="X4" s="7">
        <f>SUM(C3:D3,Q3)</f>
        <v>634910</v>
      </c>
      <c r="Y4" s="7">
        <f>E3</f>
        <v>235000</v>
      </c>
    </row>
    <row r="5" spans="1:25" s="64" customFormat="1" x14ac:dyDescent="0.25">
      <c r="A5" s="64" t="s">
        <v>205</v>
      </c>
      <c r="B5" s="61" t="s">
        <v>176</v>
      </c>
      <c r="C5" s="134" t="s">
        <v>177</v>
      </c>
      <c r="D5" s="134"/>
      <c r="E5" s="63" t="s">
        <v>204</v>
      </c>
      <c r="F5" s="133" t="s">
        <v>176</v>
      </c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62" t="s">
        <v>177</v>
      </c>
      <c r="R5" s="62"/>
    </row>
    <row r="6" spans="1:25" x14ac:dyDescent="0.25">
      <c r="A6" s="64" t="s">
        <v>88</v>
      </c>
      <c r="B6" s="66" t="s">
        <v>199</v>
      </c>
      <c r="C6" s="67" t="s">
        <v>200</v>
      </c>
      <c r="D6" s="67" t="s">
        <v>158</v>
      </c>
      <c r="E6" s="68" t="s">
        <v>159</v>
      </c>
      <c r="F6" s="66" t="s">
        <v>160</v>
      </c>
      <c r="G6" s="66" t="s">
        <v>161</v>
      </c>
      <c r="H6" s="66" t="s">
        <v>201</v>
      </c>
      <c r="I6" s="66" t="s">
        <v>202</v>
      </c>
      <c r="J6" s="66" t="s">
        <v>203</v>
      </c>
      <c r="K6" s="66" t="s">
        <v>168</v>
      </c>
      <c r="L6" s="66" t="s">
        <v>169</v>
      </c>
      <c r="M6" s="66" t="s">
        <v>170</v>
      </c>
      <c r="N6" s="66" t="s">
        <v>171</v>
      </c>
      <c r="O6" s="66" t="s">
        <v>172</v>
      </c>
      <c r="P6" s="66" t="s">
        <v>173</v>
      </c>
      <c r="Q6" s="67" t="s">
        <v>174</v>
      </c>
      <c r="S6" s="7" t="s">
        <v>175</v>
      </c>
      <c r="W6" s="66" t="s">
        <v>176</v>
      </c>
      <c r="X6" s="67" t="s">
        <v>177</v>
      </c>
      <c r="Y6" s="68" t="s">
        <v>178</v>
      </c>
    </row>
    <row r="7" spans="1:25" s="65" customFormat="1" x14ac:dyDescent="0.25">
      <c r="A7" s="72" t="s">
        <v>179</v>
      </c>
      <c r="B7" s="74">
        <v>85</v>
      </c>
      <c r="C7" s="65">
        <v>395</v>
      </c>
      <c r="D7" s="65">
        <v>452</v>
      </c>
      <c r="E7" s="65">
        <v>900</v>
      </c>
      <c r="F7" s="65">
        <v>2</v>
      </c>
      <c r="G7" s="65">
        <v>1</v>
      </c>
      <c r="H7" s="65">
        <v>4</v>
      </c>
      <c r="I7" s="65">
        <v>6</v>
      </c>
      <c r="J7" s="65">
        <v>1</v>
      </c>
      <c r="K7" s="65">
        <v>3</v>
      </c>
      <c r="L7" s="65">
        <v>5</v>
      </c>
      <c r="M7" s="74">
        <v>31</v>
      </c>
      <c r="N7" s="65">
        <v>4</v>
      </c>
      <c r="O7" s="65">
        <v>1</v>
      </c>
      <c r="P7" s="65">
        <v>1</v>
      </c>
      <c r="Q7" s="65">
        <v>199</v>
      </c>
      <c r="S7" s="65">
        <f>SUM(B7:Q7)</f>
        <v>2090</v>
      </c>
      <c r="V7" s="72" t="s">
        <v>179</v>
      </c>
      <c r="W7" s="65">
        <f>SUM(B7,F7:P7)</f>
        <v>144</v>
      </c>
      <c r="X7" s="7">
        <f>SUM(C7:D7,Q7)</f>
        <v>1046</v>
      </c>
      <c r="Y7" s="7">
        <f>E7</f>
        <v>900</v>
      </c>
    </row>
    <row r="8" spans="1:25" s="65" customFormat="1" x14ac:dyDescent="0.25">
      <c r="A8" s="72" t="s">
        <v>180</v>
      </c>
      <c r="B8" s="65">
        <v>73</v>
      </c>
      <c r="C8" s="65">
        <v>312</v>
      </c>
      <c r="D8" s="65">
        <v>365</v>
      </c>
      <c r="E8" s="65">
        <v>468</v>
      </c>
      <c r="F8" s="65">
        <v>2</v>
      </c>
      <c r="G8" s="65">
        <v>1</v>
      </c>
      <c r="H8" s="65">
        <v>4</v>
      </c>
      <c r="I8" s="65">
        <v>2</v>
      </c>
      <c r="J8" s="65">
        <v>1</v>
      </c>
      <c r="K8" s="65">
        <v>2</v>
      </c>
      <c r="L8" s="65">
        <v>5</v>
      </c>
      <c r="M8" s="65">
        <v>26</v>
      </c>
      <c r="N8" s="65">
        <v>4</v>
      </c>
      <c r="O8" s="65">
        <v>1</v>
      </c>
      <c r="P8" s="65">
        <v>1</v>
      </c>
      <c r="Q8" s="65">
        <v>147</v>
      </c>
      <c r="S8" s="65">
        <f t="shared" ref="S8:S13" si="0">SUM(B8:Q8)</f>
        <v>1414</v>
      </c>
      <c r="V8" s="72" t="s">
        <v>180</v>
      </c>
      <c r="W8" s="65">
        <f t="shared" ref="W8:W13" si="1">SUM(B8,F8:P8)</f>
        <v>122</v>
      </c>
      <c r="X8" s="7">
        <f>SUM(C8:D8,Q8)</f>
        <v>824</v>
      </c>
      <c r="Y8" s="7">
        <f t="shared" ref="Y8:Y13" si="2">E8</f>
        <v>468</v>
      </c>
    </row>
    <row r="9" spans="1:25" s="65" customFormat="1" x14ac:dyDescent="0.25">
      <c r="A9" s="72" t="s">
        <v>181</v>
      </c>
      <c r="B9" s="65">
        <v>71</v>
      </c>
      <c r="C9" s="65">
        <v>274</v>
      </c>
      <c r="D9" s="65">
        <v>329</v>
      </c>
      <c r="E9" s="65">
        <v>388</v>
      </c>
      <c r="F9" s="65">
        <v>2</v>
      </c>
      <c r="G9" s="65">
        <v>1</v>
      </c>
      <c r="H9" s="65">
        <v>4</v>
      </c>
      <c r="I9" s="65">
        <v>2</v>
      </c>
      <c r="J9" s="65">
        <v>1</v>
      </c>
      <c r="K9" s="65">
        <v>2</v>
      </c>
      <c r="L9" s="65">
        <v>5</v>
      </c>
      <c r="M9" s="65">
        <v>24</v>
      </c>
      <c r="N9" s="65">
        <v>4</v>
      </c>
      <c r="O9" s="65">
        <v>1</v>
      </c>
      <c r="P9" s="65">
        <v>1</v>
      </c>
      <c r="Q9" s="65">
        <v>144</v>
      </c>
      <c r="S9" s="65">
        <f t="shared" si="0"/>
        <v>1253</v>
      </c>
      <c r="V9" s="72" t="s">
        <v>181</v>
      </c>
      <c r="W9" s="65">
        <f t="shared" si="1"/>
        <v>118</v>
      </c>
      <c r="X9" s="7">
        <f t="shared" ref="X9:X13" si="3">SUM(C9:D9,Q9)</f>
        <v>747</v>
      </c>
      <c r="Y9" s="7">
        <f t="shared" si="2"/>
        <v>388</v>
      </c>
    </row>
    <row r="10" spans="1:25" s="65" customFormat="1" x14ac:dyDescent="0.25">
      <c r="A10" s="72" t="s">
        <v>182</v>
      </c>
      <c r="B10" s="65">
        <v>69</v>
      </c>
      <c r="C10" s="65">
        <v>255</v>
      </c>
      <c r="D10" s="65">
        <v>308</v>
      </c>
      <c r="E10" s="65">
        <v>332</v>
      </c>
      <c r="F10" s="65">
        <v>2</v>
      </c>
      <c r="G10" s="65">
        <v>1</v>
      </c>
      <c r="H10" s="65">
        <v>3</v>
      </c>
      <c r="I10" s="65">
        <v>2</v>
      </c>
      <c r="J10" s="65">
        <v>1</v>
      </c>
      <c r="K10" s="65">
        <v>2</v>
      </c>
      <c r="L10" s="65">
        <v>5</v>
      </c>
      <c r="M10" s="65">
        <v>24</v>
      </c>
      <c r="N10" s="65">
        <v>4</v>
      </c>
      <c r="O10" s="65">
        <v>1</v>
      </c>
      <c r="P10" s="65">
        <v>1</v>
      </c>
      <c r="Q10" s="65">
        <v>142</v>
      </c>
      <c r="S10" s="65">
        <f>SUM(B10:Q10)</f>
        <v>1152</v>
      </c>
      <c r="V10" s="72" t="s">
        <v>182</v>
      </c>
      <c r="W10" s="65">
        <f t="shared" si="1"/>
        <v>115</v>
      </c>
      <c r="X10" s="7">
        <f t="shared" si="3"/>
        <v>705</v>
      </c>
      <c r="Y10" s="7">
        <f t="shared" si="2"/>
        <v>332</v>
      </c>
    </row>
    <row r="11" spans="1:25" s="65" customFormat="1" x14ac:dyDescent="0.25">
      <c r="A11" s="72" t="s">
        <v>183</v>
      </c>
      <c r="B11" s="65">
        <v>27</v>
      </c>
      <c r="C11" s="65">
        <v>155</v>
      </c>
      <c r="D11" s="65">
        <v>185</v>
      </c>
      <c r="E11" s="65">
        <v>203</v>
      </c>
      <c r="F11" s="65">
        <v>2</v>
      </c>
      <c r="G11" s="65">
        <v>1</v>
      </c>
      <c r="H11" s="65">
        <v>1</v>
      </c>
      <c r="I11" s="65">
        <v>1</v>
      </c>
      <c r="J11" s="65">
        <v>1</v>
      </c>
      <c r="K11" s="65">
        <v>2</v>
      </c>
      <c r="L11" s="65">
        <v>3</v>
      </c>
      <c r="M11" s="65">
        <v>12</v>
      </c>
      <c r="N11" s="65">
        <v>3</v>
      </c>
      <c r="O11" s="65">
        <v>1</v>
      </c>
      <c r="P11" s="65">
        <v>1</v>
      </c>
      <c r="Q11" s="65">
        <v>61</v>
      </c>
      <c r="S11" s="65">
        <f t="shared" si="0"/>
        <v>659</v>
      </c>
      <c r="V11" s="72" t="s">
        <v>183</v>
      </c>
      <c r="W11" s="65">
        <f t="shared" si="1"/>
        <v>55</v>
      </c>
      <c r="X11" s="7">
        <f t="shared" si="3"/>
        <v>401</v>
      </c>
      <c r="Y11" s="7">
        <f t="shared" si="2"/>
        <v>203</v>
      </c>
    </row>
    <row r="12" spans="1:25" s="65" customFormat="1" x14ac:dyDescent="0.25">
      <c r="A12" s="72" t="s">
        <v>184</v>
      </c>
      <c r="B12" s="65">
        <v>8</v>
      </c>
      <c r="C12" s="65">
        <v>136</v>
      </c>
      <c r="D12" s="65">
        <v>154</v>
      </c>
      <c r="E12" s="65">
        <v>176</v>
      </c>
      <c r="F12" s="65">
        <v>1</v>
      </c>
      <c r="G12" s="65">
        <v>0</v>
      </c>
      <c r="H12" s="65">
        <v>0</v>
      </c>
      <c r="I12" s="65">
        <v>1</v>
      </c>
      <c r="J12" s="65">
        <v>0</v>
      </c>
      <c r="K12" s="65">
        <v>2</v>
      </c>
      <c r="L12" s="65">
        <v>0</v>
      </c>
      <c r="M12" s="65">
        <v>8</v>
      </c>
      <c r="N12" s="65">
        <v>0</v>
      </c>
      <c r="O12" s="65">
        <v>1</v>
      </c>
      <c r="P12" s="65">
        <v>0</v>
      </c>
      <c r="Q12" s="65">
        <v>47</v>
      </c>
      <c r="S12" s="65">
        <f t="shared" si="0"/>
        <v>534</v>
      </c>
      <c r="V12" s="72" t="s">
        <v>184</v>
      </c>
      <c r="W12" s="65">
        <f t="shared" si="1"/>
        <v>21</v>
      </c>
      <c r="X12" s="7">
        <f t="shared" si="3"/>
        <v>337</v>
      </c>
      <c r="Y12" s="7">
        <f t="shared" si="2"/>
        <v>176</v>
      </c>
    </row>
    <row r="13" spans="1:25" s="65" customFormat="1" x14ac:dyDescent="0.25">
      <c r="A13" s="72" t="s">
        <v>185</v>
      </c>
      <c r="B13" s="65">
        <v>63</v>
      </c>
      <c r="C13" s="65">
        <v>162</v>
      </c>
      <c r="D13" s="65">
        <v>200</v>
      </c>
      <c r="E13" s="65">
        <v>186</v>
      </c>
      <c r="F13" s="65">
        <v>2</v>
      </c>
      <c r="G13" s="65">
        <v>1</v>
      </c>
      <c r="H13" s="65">
        <v>3</v>
      </c>
      <c r="I13" s="65">
        <v>2</v>
      </c>
      <c r="J13" s="65">
        <v>1</v>
      </c>
      <c r="K13" s="65">
        <v>2</v>
      </c>
      <c r="L13" s="65">
        <v>5</v>
      </c>
      <c r="M13" s="65">
        <v>21</v>
      </c>
      <c r="N13" s="65">
        <v>4</v>
      </c>
      <c r="O13" s="65">
        <v>1</v>
      </c>
      <c r="P13" s="65">
        <v>1</v>
      </c>
      <c r="Q13" s="65">
        <v>113</v>
      </c>
      <c r="S13" s="65">
        <f t="shared" si="0"/>
        <v>767</v>
      </c>
      <c r="V13" s="72" t="s">
        <v>185</v>
      </c>
      <c r="W13" s="65">
        <f t="shared" si="1"/>
        <v>106</v>
      </c>
      <c r="X13" s="7">
        <f t="shared" si="3"/>
        <v>475</v>
      </c>
      <c r="Y13" s="7">
        <f t="shared" si="2"/>
        <v>186</v>
      </c>
    </row>
    <row r="14" spans="1:25" s="65" customFormat="1" x14ac:dyDescent="0.25">
      <c r="A14" s="72" t="s">
        <v>186</v>
      </c>
      <c r="B14" s="71">
        <f>B8/B7</f>
        <v>0.85882352941176465</v>
      </c>
      <c r="C14" s="71">
        <f t="shared" ref="C14:Q15" si="4">C8/C7</f>
        <v>0.78987341772151898</v>
      </c>
      <c r="D14" s="71">
        <f t="shared" si="4"/>
        <v>0.80752212389380529</v>
      </c>
      <c r="E14" s="71">
        <f t="shared" si="4"/>
        <v>0.52</v>
      </c>
      <c r="F14" s="71">
        <f t="shared" si="4"/>
        <v>1</v>
      </c>
      <c r="G14" s="71">
        <f t="shared" si="4"/>
        <v>1</v>
      </c>
      <c r="H14" s="71">
        <f t="shared" si="4"/>
        <v>1</v>
      </c>
      <c r="I14" s="71">
        <f t="shared" si="4"/>
        <v>0.33333333333333331</v>
      </c>
      <c r="J14" s="71">
        <f t="shared" si="4"/>
        <v>1</v>
      </c>
      <c r="K14" s="71">
        <f t="shared" si="4"/>
        <v>0.66666666666666663</v>
      </c>
      <c r="L14" s="71">
        <f t="shared" si="4"/>
        <v>1</v>
      </c>
      <c r="M14" s="71">
        <f t="shared" si="4"/>
        <v>0.83870967741935487</v>
      </c>
      <c r="N14" s="71">
        <f t="shared" si="4"/>
        <v>1</v>
      </c>
      <c r="O14" s="71">
        <f t="shared" si="4"/>
        <v>1</v>
      </c>
      <c r="P14" s="71">
        <f t="shared" si="4"/>
        <v>1</v>
      </c>
      <c r="Q14" s="71">
        <f t="shared" si="4"/>
        <v>0.7386934673366834</v>
      </c>
      <c r="R14" s="71"/>
      <c r="S14" s="71">
        <f>S8/S7</f>
        <v>0.67655502392344502</v>
      </c>
      <c r="T14" s="71"/>
      <c r="U14" s="71"/>
      <c r="V14" s="78" t="s">
        <v>186</v>
      </c>
      <c r="W14" s="71">
        <f t="shared" ref="W14:Y15" si="5">W8/W7</f>
        <v>0.84722222222222221</v>
      </c>
      <c r="X14" s="70">
        <f t="shared" si="5"/>
        <v>0.78776290630975143</v>
      </c>
      <c r="Y14" s="70">
        <f t="shared" si="5"/>
        <v>0.52</v>
      </c>
    </row>
    <row r="15" spans="1:25" s="65" customFormat="1" x14ac:dyDescent="0.25">
      <c r="A15" s="72" t="s">
        <v>187</v>
      </c>
      <c r="B15" s="71">
        <f>B9/B8</f>
        <v>0.9726027397260274</v>
      </c>
      <c r="C15" s="71">
        <f t="shared" si="4"/>
        <v>0.87820512820512819</v>
      </c>
      <c r="D15" s="71">
        <f t="shared" si="4"/>
        <v>0.90136986301369859</v>
      </c>
      <c r="E15" s="71">
        <f t="shared" si="4"/>
        <v>0.82905982905982911</v>
      </c>
      <c r="F15" s="71">
        <f t="shared" si="4"/>
        <v>1</v>
      </c>
      <c r="G15" s="71">
        <f t="shared" si="4"/>
        <v>1</v>
      </c>
      <c r="H15" s="71">
        <f t="shared" si="4"/>
        <v>1</v>
      </c>
      <c r="I15" s="71">
        <f t="shared" si="4"/>
        <v>1</v>
      </c>
      <c r="J15" s="71">
        <f t="shared" si="4"/>
        <v>1</v>
      </c>
      <c r="K15" s="71">
        <f t="shared" si="4"/>
        <v>1</v>
      </c>
      <c r="L15" s="71">
        <f t="shared" si="4"/>
        <v>1</v>
      </c>
      <c r="M15" s="71">
        <f t="shared" si="4"/>
        <v>0.92307692307692313</v>
      </c>
      <c r="N15" s="71">
        <f t="shared" si="4"/>
        <v>1</v>
      </c>
      <c r="O15" s="71">
        <f t="shared" si="4"/>
        <v>1</v>
      </c>
      <c r="P15" s="71">
        <f t="shared" si="4"/>
        <v>1</v>
      </c>
      <c r="Q15" s="71">
        <f t="shared" si="4"/>
        <v>0.97959183673469385</v>
      </c>
      <c r="R15" s="71"/>
      <c r="S15" s="71">
        <f t="shared" ref="S15" si="6">S9/S8</f>
        <v>0.88613861386138615</v>
      </c>
      <c r="T15" s="71"/>
      <c r="U15" s="71"/>
      <c r="V15" s="78" t="s">
        <v>187</v>
      </c>
      <c r="W15" s="71">
        <f t="shared" si="5"/>
        <v>0.96721311475409832</v>
      </c>
      <c r="X15" s="70">
        <f t="shared" si="5"/>
        <v>0.90655339805825241</v>
      </c>
      <c r="Y15" s="70">
        <f t="shared" si="5"/>
        <v>0.82905982905982911</v>
      </c>
    </row>
    <row r="16" spans="1:25" s="65" customFormat="1" x14ac:dyDescent="0.25">
      <c r="A16" s="69" t="s">
        <v>188</v>
      </c>
      <c r="B16" s="70">
        <f>B12/B8</f>
        <v>0.1095890410958904</v>
      </c>
      <c r="C16" s="70">
        <f t="shared" ref="C16:Q16" si="7">C12/C8</f>
        <v>0.4358974358974359</v>
      </c>
      <c r="D16" s="70">
        <f t="shared" si="7"/>
        <v>0.42191780821917807</v>
      </c>
      <c r="E16" s="70">
        <f t="shared" si="7"/>
        <v>0.37606837606837606</v>
      </c>
      <c r="F16" s="70">
        <f t="shared" si="7"/>
        <v>0.5</v>
      </c>
      <c r="G16" s="70">
        <f t="shared" si="7"/>
        <v>0</v>
      </c>
      <c r="H16" s="70">
        <f t="shared" si="7"/>
        <v>0</v>
      </c>
      <c r="I16" s="70">
        <f t="shared" si="7"/>
        <v>0.5</v>
      </c>
      <c r="J16" s="70">
        <f t="shared" si="7"/>
        <v>0</v>
      </c>
      <c r="K16" s="70">
        <f t="shared" si="7"/>
        <v>1</v>
      </c>
      <c r="L16" s="70">
        <f t="shared" si="7"/>
        <v>0</v>
      </c>
      <c r="M16" s="70">
        <f t="shared" si="7"/>
        <v>0.30769230769230771</v>
      </c>
      <c r="N16" s="70">
        <f t="shared" si="7"/>
        <v>0</v>
      </c>
      <c r="O16" s="70">
        <f t="shared" si="7"/>
        <v>1</v>
      </c>
      <c r="P16" s="70">
        <f t="shared" si="7"/>
        <v>0</v>
      </c>
      <c r="Q16" s="70">
        <f t="shared" si="7"/>
        <v>0.31972789115646261</v>
      </c>
      <c r="R16" s="70"/>
      <c r="S16" s="70">
        <f t="shared" ref="S16" si="8">S12/S8</f>
        <v>0.37765205091937765</v>
      </c>
      <c r="T16" s="70"/>
      <c r="U16" s="70"/>
      <c r="V16" s="79" t="s">
        <v>188</v>
      </c>
      <c r="W16" s="70">
        <f t="shared" ref="W16:Y16" si="9">W12/W8</f>
        <v>0.1721311475409836</v>
      </c>
      <c r="X16" s="70">
        <f t="shared" si="9"/>
        <v>0.40898058252427183</v>
      </c>
      <c r="Y16" s="70">
        <f t="shared" si="9"/>
        <v>0.37606837606837606</v>
      </c>
    </row>
    <row r="17" spans="1:25" s="65" customFormat="1" x14ac:dyDescent="0.25">
      <c r="A17" s="69" t="s">
        <v>189</v>
      </c>
      <c r="B17" s="70">
        <f>B13/B8</f>
        <v>0.86301369863013699</v>
      </c>
      <c r="C17" s="70">
        <f t="shared" ref="C17:Q17" si="10">C13/C8</f>
        <v>0.51923076923076927</v>
      </c>
      <c r="D17" s="70">
        <f t="shared" si="10"/>
        <v>0.54794520547945202</v>
      </c>
      <c r="E17" s="70">
        <f t="shared" si="10"/>
        <v>0.39743589743589741</v>
      </c>
      <c r="F17" s="70">
        <f t="shared" si="10"/>
        <v>1</v>
      </c>
      <c r="G17" s="70">
        <f t="shared" si="10"/>
        <v>1</v>
      </c>
      <c r="H17" s="70">
        <f t="shared" si="10"/>
        <v>0.75</v>
      </c>
      <c r="I17" s="70">
        <f t="shared" si="10"/>
        <v>1</v>
      </c>
      <c r="J17" s="70">
        <f t="shared" si="10"/>
        <v>1</v>
      </c>
      <c r="K17" s="70">
        <f t="shared" si="10"/>
        <v>1</v>
      </c>
      <c r="L17" s="70">
        <f t="shared" si="10"/>
        <v>1</v>
      </c>
      <c r="M17" s="70">
        <f t="shared" si="10"/>
        <v>0.80769230769230771</v>
      </c>
      <c r="N17" s="70">
        <f t="shared" si="10"/>
        <v>1</v>
      </c>
      <c r="O17" s="70">
        <f t="shared" si="10"/>
        <v>1</v>
      </c>
      <c r="P17" s="70">
        <f t="shared" si="10"/>
        <v>1</v>
      </c>
      <c r="Q17" s="70">
        <f t="shared" si="10"/>
        <v>0.76870748299319724</v>
      </c>
      <c r="R17" s="70"/>
      <c r="S17" s="70">
        <f t="shared" ref="S17" si="11">S13/S8</f>
        <v>0.54243281471004245</v>
      </c>
      <c r="T17" s="70"/>
      <c r="U17" s="70"/>
      <c r="V17" s="79" t="s">
        <v>189</v>
      </c>
      <c r="W17" s="70">
        <f t="shared" ref="W17:Y17" si="12">W13/W8</f>
        <v>0.86885245901639341</v>
      </c>
      <c r="X17" s="70">
        <f t="shared" si="12"/>
        <v>0.57645631067961167</v>
      </c>
      <c r="Y17" s="70">
        <f t="shared" si="12"/>
        <v>0.39743589743589741</v>
      </c>
    </row>
    <row r="18" spans="1:25" s="65" customFormat="1" x14ac:dyDescent="0.25">
      <c r="A18" s="69" t="s">
        <v>190</v>
      </c>
      <c r="B18" s="70">
        <v>1565.3810980309927</v>
      </c>
      <c r="C18" s="70">
        <v>2251.2906149475384</v>
      </c>
      <c r="D18" s="70">
        <v>2677.6487605550342</v>
      </c>
      <c r="E18" s="70">
        <v>1797.361612565096</v>
      </c>
      <c r="F18" s="70">
        <v>140.81227173140257</v>
      </c>
      <c r="G18" s="70">
        <v>9.6314920273194087</v>
      </c>
      <c r="H18" s="70">
        <v>29.820895958138266</v>
      </c>
      <c r="I18" s="70">
        <v>10.100699403582844</v>
      </c>
      <c r="J18" s="70">
        <v>26.421459391892036</v>
      </c>
      <c r="K18" s="70">
        <v>57.742725534278776</v>
      </c>
      <c r="L18" s="70">
        <v>76.262303785470777</v>
      </c>
      <c r="M18" s="70">
        <v>244.89669475741681</v>
      </c>
      <c r="N18" s="70">
        <v>131.04215872174137</v>
      </c>
      <c r="O18" s="70">
        <v>119.84548402738174</v>
      </c>
      <c r="P18" s="70">
        <v>31.301144205922306</v>
      </c>
      <c r="Q18" s="70">
        <v>1172.7283246688271</v>
      </c>
      <c r="R18" s="70"/>
      <c r="S18" s="70">
        <f t="shared" ref="S18:S24" si="13">SUM(B18:Q18)</f>
        <v>10342.287740312036</v>
      </c>
      <c r="T18" s="70"/>
      <c r="U18" s="70"/>
      <c r="V18" s="79" t="s">
        <v>190</v>
      </c>
      <c r="W18" s="70">
        <f>SUM(B18,F18:P18)</f>
        <v>2443.2584275755398</v>
      </c>
      <c r="X18" s="70">
        <f>SUM(C18:D18,Q18)</f>
        <v>6101.6677001713997</v>
      </c>
      <c r="Y18" s="70">
        <f>SUM(E18)</f>
        <v>1797.361612565096</v>
      </c>
    </row>
    <row r="19" spans="1:25" s="65" customFormat="1" x14ac:dyDescent="0.25">
      <c r="A19" s="69" t="s">
        <v>191</v>
      </c>
      <c r="B19" s="70">
        <v>3213.0758438528806</v>
      </c>
      <c r="C19" s="70">
        <v>7572.8561912736577</v>
      </c>
      <c r="D19" s="70">
        <v>8486.4404873364801</v>
      </c>
      <c r="E19" s="70">
        <v>11081.85851428149</v>
      </c>
      <c r="F19" s="70">
        <v>234.66669444732887</v>
      </c>
      <c r="G19" s="70">
        <v>41.441195916098053</v>
      </c>
      <c r="H19" s="70">
        <v>63.599003816758326</v>
      </c>
      <c r="I19" s="70">
        <v>157.5562883095692</v>
      </c>
      <c r="J19" s="70">
        <v>63.051440303217674</v>
      </c>
      <c r="K19" s="70">
        <v>146.21032084016792</v>
      </c>
      <c r="L19" s="70">
        <v>123.62732279402157</v>
      </c>
      <c r="M19" s="70">
        <v>574.67175933114686</v>
      </c>
      <c r="N19" s="70">
        <v>294.0614455401103</v>
      </c>
      <c r="O19" s="70">
        <v>202.09189982467669</v>
      </c>
      <c r="P19" s="70">
        <v>63.942703753636238</v>
      </c>
      <c r="Q19" s="70">
        <v>4224.6135451615992</v>
      </c>
      <c r="R19" s="70"/>
      <c r="S19" s="70">
        <f t="shared" si="13"/>
        <v>36543.764656782849</v>
      </c>
      <c r="T19" s="70"/>
      <c r="U19" s="70"/>
      <c r="V19" s="79" t="s">
        <v>191</v>
      </c>
      <c r="W19" s="70">
        <f t="shared" ref="W19:W23" si="14">SUM(B19,F19:P19)</f>
        <v>5177.9959187296117</v>
      </c>
      <c r="X19" s="70">
        <f t="shared" ref="X19" si="15">SUM(C19:D19,Q19)</f>
        <v>20283.910223771738</v>
      </c>
      <c r="Y19" s="70">
        <f t="shared" ref="Y19:Y23" si="16">SUM(E19)</f>
        <v>11081.85851428149</v>
      </c>
    </row>
    <row r="20" spans="1:25" s="65" customFormat="1" x14ac:dyDescent="0.25">
      <c r="A20" s="69" t="s">
        <v>192</v>
      </c>
      <c r="B20" s="70">
        <v>8376.2215501162227</v>
      </c>
      <c r="C20" s="70">
        <v>27132.806254750085</v>
      </c>
      <c r="D20" s="70">
        <v>27672.566911396923</v>
      </c>
      <c r="E20" s="70">
        <v>33386.892177121452</v>
      </c>
      <c r="F20" s="70">
        <v>259.61220451992784</v>
      </c>
      <c r="G20" s="70">
        <v>41.896055913776415</v>
      </c>
      <c r="H20" s="70">
        <v>181.12453290195847</v>
      </c>
      <c r="I20" s="70">
        <v>30.005252364576407</v>
      </c>
      <c r="J20" s="70">
        <v>54.58816607761942</v>
      </c>
      <c r="K20" s="70">
        <v>119.76312176184291</v>
      </c>
      <c r="L20" s="70">
        <v>268.2950514975123</v>
      </c>
      <c r="M20" s="70">
        <v>1492.3530986419682</v>
      </c>
      <c r="N20" s="70">
        <v>225.9451783932592</v>
      </c>
      <c r="O20" s="70">
        <v>259.36521957557397</v>
      </c>
      <c r="P20" s="70">
        <v>64.17458693495918</v>
      </c>
      <c r="Q20" s="70">
        <v>15221.757147410133</v>
      </c>
      <c r="R20" s="70"/>
      <c r="S20" s="70">
        <f t="shared" si="13"/>
        <v>114787.36650937778</v>
      </c>
      <c r="T20" s="70"/>
      <c r="U20" s="70"/>
      <c r="V20" s="79" t="s">
        <v>192</v>
      </c>
      <c r="W20" s="70">
        <f t="shared" si="14"/>
        <v>11373.344018699199</v>
      </c>
      <c r="X20" s="70">
        <f>SUM(C20:D20,Q20)</f>
        <v>70027.130313557136</v>
      </c>
      <c r="Y20" s="70">
        <f t="shared" si="16"/>
        <v>33386.892177121452</v>
      </c>
    </row>
    <row r="21" spans="1:25" s="65" customFormat="1" x14ac:dyDescent="0.25">
      <c r="A21" s="69" t="s">
        <v>193</v>
      </c>
      <c r="B21" s="70">
        <v>57.302283974631813</v>
      </c>
      <c r="C21" s="70">
        <v>612.9672459034357</v>
      </c>
      <c r="D21" s="70">
        <v>738.340552362577</v>
      </c>
      <c r="E21" s="70">
        <v>481.46090217813207</v>
      </c>
      <c r="F21" s="70">
        <v>1.3642648708476679</v>
      </c>
      <c r="G21" s="70">
        <v>0</v>
      </c>
      <c r="H21" s="70">
        <v>0</v>
      </c>
      <c r="I21" s="70">
        <v>0.19648908058131304</v>
      </c>
      <c r="J21" s="70">
        <v>0</v>
      </c>
      <c r="K21" s="70">
        <v>35.094764416365891</v>
      </c>
      <c r="L21" s="70">
        <v>0</v>
      </c>
      <c r="M21" s="70">
        <v>43.410598993761162</v>
      </c>
      <c r="N21" s="70">
        <v>0</v>
      </c>
      <c r="O21" s="70">
        <v>0.81477362135898601</v>
      </c>
      <c r="P21" s="70">
        <v>0</v>
      </c>
      <c r="Q21" s="70">
        <v>139.66892456095638</v>
      </c>
      <c r="R21" s="70"/>
      <c r="S21" s="70">
        <f t="shared" si="13"/>
        <v>2110.6207999626477</v>
      </c>
      <c r="T21" s="70"/>
      <c r="U21" s="70"/>
      <c r="V21" s="79" t="s">
        <v>193</v>
      </c>
      <c r="W21" s="70">
        <f t="shared" si="14"/>
        <v>138.18317495754684</v>
      </c>
      <c r="X21" s="70">
        <f>SUM(C21:D21,Q21)</f>
        <v>1490.9767228269691</v>
      </c>
      <c r="Y21" s="70">
        <f t="shared" si="16"/>
        <v>481.46090217813207</v>
      </c>
    </row>
    <row r="22" spans="1:25" s="65" customFormat="1" x14ac:dyDescent="0.25">
      <c r="A22" s="69" t="s">
        <v>194</v>
      </c>
      <c r="B22" s="70">
        <v>1409.0121022737912</v>
      </c>
      <c r="C22" s="70">
        <v>880.73021549872419</v>
      </c>
      <c r="D22" s="70">
        <v>1071.2756804228081</v>
      </c>
      <c r="E22" s="70">
        <v>612.05874364076703</v>
      </c>
      <c r="F22" s="70">
        <v>10.064113507880988</v>
      </c>
      <c r="G22" s="70">
        <v>9.2536401289726911</v>
      </c>
      <c r="H22" s="70">
        <v>29.613050003669066</v>
      </c>
      <c r="I22" s="70">
        <v>2.6671511944408879</v>
      </c>
      <c r="J22" s="70">
        <v>10.066377454587847</v>
      </c>
      <c r="K22" s="70">
        <v>7.0885103969005279</v>
      </c>
      <c r="L22" s="70">
        <v>41.229761067772507</v>
      </c>
      <c r="M22" s="70">
        <v>160.86628731348716</v>
      </c>
      <c r="N22" s="70">
        <v>126.13371747357454</v>
      </c>
      <c r="O22" s="70">
        <v>118.11734816722523</v>
      </c>
      <c r="P22" s="70">
        <v>30.951263480379367</v>
      </c>
      <c r="Q22" s="70">
        <v>834.32203835454879</v>
      </c>
      <c r="R22" s="70"/>
      <c r="S22" s="70">
        <f t="shared" si="13"/>
        <v>5353.4500003795292</v>
      </c>
      <c r="T22" s="70"/>
      <c r="U22" s="70"/>
      <c r="V22" s="79" t="s">
        <v>194</v>
      </c>
      <c r="W22" s="70">
        <f t="shared" si="14"/>
        <v>1955.063322462682</v>
      </c>
      <c r="X22" s="70">
        <f>SUM(C22:D22,Q22)</f>
        <v>2786.3279342760811</v>
      </c>
      <c r="Y22" s="70">
        <f t="shared" si="16"/>
        <v>612.05874364076703</v>
      </c>
    </row>
    <row r="23" spans="1:25" s="65" customFormat="1" x14ac:dyDescent="0.25">
      <c r="A23" s="69" t="s">
        <v>195</v>
      </c>
      <c r="B23" s="70">
        <v>92.265369509986954</v>
      </c>
      <c r="C23" s="70">
        <v>489.33430378927267</v>
      </c>
      <c r="D23" s="70">
        <v>601.98980869226</v>
      </c>
      <c r="E23" s="70">
        <v>429.31041641719145</v>
      </c>
      <c r="F23" s="70">
        <v>66.873313548067799</v>
      </c>
      <c r="G23" s="70">
        <v>0.3778518983467174</v>
      </c>
      <c r="H23" s="70">
        <v>0.20784595446920129</v>
      </c>
      <c r="I23" s="70">
        <v>0.40384884422674727</v>
      </c>
      <c r="J23" s="70">
        <v>2.9270373344327436</v>
      </c>
      <c r="K23" s="70">
        <v>8.6302285307329392</v>
      </c>
      <c r="L23" s="70">
        <v>35.032542717698256</v>
      </c>
      <c r="M23" s="70">
        <v>21.771329590341317</v>
      </c>
      <c r="N23" s="70">
        <v>4.9084412481668638</v>
      </c>
      <c r="O23" s="70">
        <v>0.91336223879754608</v>
      </c>
      <c r="P23" s="70">
        <v>0.34988072554293692</v>
      </c>
      <c r="Q23" s="70">
        <v>191.84903435406699</v>
      </c>
      <c r="R23" s="70"/>
      <c r="S23" s="70">
        <f t="shared" si="13"/>
        <v>1947.1446153936013</v>
      </c>
      <c r="T23" s="71"/>
      <c r="U23" s="71"/>
      <c r="V23" s="79" t="s">
        <v>195</v>
      </c>
      <c r="W23" s="70">
        <f t="shared" si="14"/>
        <v>234.66105214081003</v>
      </c>
      <c r="X23" s="70">
        <f>SUM(C23:D23,Q23)</f>
        <v>1283.1731468355997</v>
      </c>
      <c r="Y23" s="70">
        <f t="shared" si="16"/>
        <v>429.31041641719145</v>
      </c>
    </row>
    <row r="24" spans="1:25" s="65" customFormat="1" x14ac:dyDescent="0.25">
      <c r="A24" s="69" t="s">
        <v>196</v>
      </c>
      <c r="B24" s="73">
        <v>1558.5797557584101</v>
      </c>
      <c r="C24" s="73">
        <v>1983.0317651914324</v>
      </c>
      <c r="D24" s="73">
        <v>2411.6060414776452</v>
      </c>
      <c r="E24" s="73">
        <v>1522.8300622360905</v>
      </c>
      <c r="F24" s="73">
        <v>78.301691926796451</v>
      </c>
      <c r="G24" s="73">
        <v>9.6314920273194087</v>
      </c>
      <c r="H24" s="73">
        <v>29.820895958138266</v>
      </c>
      <c r="I24" s="73">
        <v>3.2674891192489479</v>
      </c>
      <c r="J24" s="73">
        <v>12.993414789020591</v>
      </c>
      <c r="K24" s="73">
        <v>50.813503343999358</v>
      </c>
      <c r="L24" s="73">
        <v>76.262303785470763</v>
      </c>
      <c r="M24" s="73">
        <v>226.04821589758964</v>
      </c>
      <c r="N24" s="73">
        <v>131.042158721741</v>
      </c>
      <c r="O24" s="73">
        <v>119.84548402738176</v>
      </c>
      <c r="P24" s="73">
        <v>31.301144205922306</v>
      </c>
      <c r="Q24" s="73">
        <v>1165.8399972695722</v>
      </c>
      <c r="R24" s="70"/>
      <c r="S24" s="73">
        <f t="shared" si="13"/>
        <v>9411.2154157357782</v>
      </c>
      <c r="T24" s="71"/>
      <c r="U24" s="71"/>
      <c r="V24" s="79" t="s">
        <v>196</v>
      </c>
      <c r="W24" s="73">
        <f>SUM(B24,F24:P24)</f>
        <v>2327.9075495610382</v>
      </c>
      <c r="X24" s="73">
        <f>SUM(C24:D24,Q24)</f>
        <v>5560.4778039386501</v>
      </c>
      <c r="Y24" s="73">
        <f>SUM(E24)</f>
        <v>1522.8300622360905</v>
      </c>
    </row>
    <row r="25" spans="1:25" s="65" customFormat="1" ht="18" x14ac:dyDescent="0.25">
      <c r="A25" s="52" t="s">
        <v>237</v>
      </c>
      <c r="B25" s="46">
        <f>B24/B18</f>
        <v>0.99565515242190061</v>
      </c>
      <c r="C25" s="46">
        <f t="shared" ref="C25:Q25" si="17">C24/C18</f>
        <v>0.88084219426182031</v>
      </c>
      <c r="D25" s="46">
        <f t="shared" si="17"/>
        <v>0.90064316014986134</v>
      </c>
      <c r="E25" s="46">
        <f t="shared" si="17"/>
        <v>0.84725858813841637</v>
      </c>
      <c r="F25" s="46">
        <f t="shared" si="17"/>
        <v>0.55607150544489348</v>
      </c>
      <c r="G25" s="46">
        <f t="shared" si="17"/>
        <v>1</v>
      </c>
      <c r="H25" s="46">
        <f t="shared" si="17"/>
        <v>1</v>
      </c>
      <c r="I25" s="46">
        <f t="shared" si="17"/>
        <v>0.32349137309144443</v>
      </c>
      <c r="J25" s="46">
        <f t="shared" si="17"/>
        <v>0.4917750604271271</v>
      </c>
      <c r="K25" s="46">
        <f t="shared" si="17"/>
        <v>0.87999835258614678</v>
      </c>
      <c r="L25" s="46">
        <f t="shared" si="17"/>
        <v>0.99999999999999978</v>
      </c>
      <c r="M25" s="46">
        <f t="shared" si="17"/>
        <v>0.92303498061295775</v>
      </c>
      <c r="N25" s="46">
        <f t="shared" si="17"/>
        <v>0.99999999999999722</v>
      </c>
      <c r="O25" s="46">
        <f t="shared" si="17"/>
        <v>1.0000000000000002</v>
      </c>
      <c r="P25" s="46">
        <f t="shared" si="17"/>
        <v>1</v>
      </c>
      <c r="Q25" s="46">
        <f t="shared" si="17"/>
        <v>0.99412623771903852</v>
      </c>
      <c r="R25" s="46"/>
      <c r="S25" s="46">
        <f>S24/S18</f>
        <v>0.90997423897353613</v>
      </c>
      <c r="T25" s="46"/>
      <c r="U25" s="46"/>
      <c r="V25" s="76" t="s">
        <v>237</v>
      </c>
      <c r="W25" s="46">
        <f>W24/W18</f>
        <v>0.95278809776624207</v>
      </c>
      <c r="X25" s="46">
        <f t="shared" ref="X25:Y25" si="18">X24/X18</f>
        <v>0.91130459362486305</v>
      </c>
      <c r="Y25" s="46">
        <f t="shared" si="18"/>
        <v>0.84725858813841637</v>
      </c>
    </row>
    <row r="26" spans="1:25" s="65" customFormat="1" ht="18" x14ac:dyDescent="0.25">
      <c r="A26" s="37" t="s">
        <v>233</v>
      </c>
      <c r="B26" s="39">
        <f>B21/B18</f>
        <v>3.6605963906622623E-2</v>
      </c>
      <c r="C26" s="39">
        <f t="shared" ref="C26:Q26" si="19">C21/C18</f>
        <v>0.27227370905986725</v>
      </c>
      <c r="D26" s="39">
        <f t="shared" si="19"/>
        <v>0.27574212243189455</v>
      </c>
      <c r="E26" s="39">
        <f t="shared" si="19"/>
        <v>0.26787091635445437</v>
      </c>
      <c r="F26" s="39">
        <f t="shared" si="19"/>
        <v>9.6885367594238096E-3</v>
      </c>
      <c r="G26" s="39">
        <f t="shared" si="19"/>
        <v>0</v>
      </c>
      <c r="H26" s="39">
        <f t="shared" si="19"/>
        <v>0</v>
      </c>
      <c r="I26" s="39">
        <f t="shared" si="19"/>
        <v>1.9453017333791352E-2</v>
      </c>
      <c r="J26" s="39">
        <f t="shared" si="19"/>
        <v>0</v>
      </c>
      <c r="K26" s="39">
        <f t="shared" si="19"/>
        <v>0.60777810696746559</v>
      </c>
      <c r="L26" s="39">
        <f t="shared" si="19"/>
        <v>0</v>
      </c>
      <c r="M26" s="39">
        <f t="shared" si="19"/>
        <v>0.17726086110211356</v>
      </c>
      <c r="N26" s="39">
        <f t="shared" si="19"/>
        <v>0</v>
      </c>
      <c r="O26" s="39">
        <f t="shared" si="19"/>
        <v>6.7985341956884274E-3</v>
      </c>
      <c r="P26" s="39">
        <f t="shared" si="19"/>
        <v>0</v>
      </c>
      <c r="Q26" s="39">
        <f t="shared" si="19"/>
        <v>0.11909742574044012</v>
      </c>
      <c r="R26" s="39"/>
      <c r="S26" s="39">
        <f>S21/S18</f>
        <v>0.20407678194215165</v>
      </c>
      <c r="T26" s="39"/>
      <c r="U26" s="39"/>
      <c r="V26" s="48" t="s">
        <v>233</v>
      </c>
      <c r="W26" s="39">
        <f>W21/W18</f>
        <v>5.6556921444722831E-2</v>
      </c>
      <c r="X26" s="39">
        <f t="shared" ref="X26:Y26" si="20">X21/X18</f>
        <v>0.24435560835033454</v>
      </c>
      <c r="Y26" s="39">
        <f t="shared" si="20"/>
        <v>0.26787091635445437</v>
      </c>
    </row>
    <row r="27" spans="1:25" s="65" customFormat="1" ht="18" x14ac:dyDescent="0.25">
      <c r="A27" s="40" t="s">
        <v>234</v>
      </c>
      <c r="B27" s="42">
        <f>B22/B18</f>
        <v>0.90010803378558135</v>
      </c>
      <c r="C27" s="42">
        <f t="shared" ref="C27:Q27" si="21">C22/C18</f>
        <v>0.39121124996083534</v>
      </c>
      <c r="D27" s="42">
        <f t="shared" si="21"/>
        <v>0.40008073359134289</v>
      </c>
      <c r="E27" s="42">
        <f t="shared" si="21"/>
        <v>0.34053177689005515</v>
      </c>
      <c r="F27" s="42">
        <f t="shared" si="21"/>
        <v>7.1471849606106364E-2</v>
      </c>
      <c r="G27" s="42">
        <f t="shared" si="21"/>
        <v>0.96076912099652334</v>
      </c>
      <c r="H27" s="42">
        <f t="shared" si="21"/>
        <v>0.99303019081784238</v>
      </c>
      <c r="I27" s="42">
        <f t="shared" si="21"/>
        <v>0.26405609036289268</v>
      </c>
      <c r="J27" s="42">
        <f t="shared" si="21"/>
        <v>0.38099248437718475</v>
      </c>
      <c r="K27" s="42">
        <f t="shared" si="21"/>
        <v>0.12276023224245723</v>
      </c>
      <c r="L27" s="42">
        <f t="shared" si="21"/>
        <v>0.54063094112333199</v>
      </c>
      <c r="M27" s="42">
        <f t="shared" si="21"/>
        <v>0.65687406468606602</v>
      </c>
      <c r="N27" s="42">
        <f t="shared" si="21"/>
        <v>0.96254303732442659</v>
      </c>
      <c r="O27" s="42">
        <f t="shared" si="21"/>
        <v>0.9855803005496504</v>
      </c>
      <c r="P27" s="42">
        <f t="shared" si="21"/>
        <v>0.98882211067936809</v>
      </c>
      <c r="Q27" s="42">
        <f t="shared" si="21"/>
        <v>0.71143675888459279</v>
      </c>
      <c r="R27" s="42"/>
      <c r="S27" s="42">
        <f>S22/S18</f>
        <v>0.5176272537373835</v>
      </c>
      <c r="T27" s="42"/>
      <c r="U27" s="42"/>
      <c r="V27" s="49" t="s">
        <v>234</v>
      </c>
      <c r="W27" s="42">
        <f>W22/W18</f>
        <v>0.80018687356077323</v>
      </c>
      <c r="X27" s="42">
        <f t="shared" ref="X27:Y27" si="22">X22/X18</f>
        <v>0.45665022600260768</v>
      </c>
      <c r="Y27" s="42">
        <f t="shared" si="22"/>
        <v>0.34053177689005515</v>
      </c>
    </row>
    <row r="28" spans="1:25" s="65" customFormat="1" ht="18" x14ac:dyDescent="0.25">
      <c r="A28" s="98" t="s">
        <v>247</v>
      </c>
      <c r="B28" s="102">
        <f>B23/B18</f>
        <v>5.8941154729696507E-2</v>
      </c>
      <c r="C28" s="102">
        <f t="shared" ref="C28:Q28" si="23">C23/C18</f>
        <v>0.21735723524111772</v>
      </c>
      <c r="D28" s="102">
        <f t="shared" si="23"/>
        <v>0.22482030412662377</v>
      </c>
      <c r="E28" s="102">
        <f t="shared" si="23"/>
        <v>0.23885589489390682</v>
      </c>
      <c r="F28" s="102">
        <f t="shared" si="23"/>
        <v>0.47491111907936334</v>
      </c>
      <c r="G28" s="102">
        <f t="shared" si="23"/>
        <v>3.9230879003476611E-2</v>
      </c>
      <c r="H28" s="102">
        <f t="shared" si="23"/>
        <v>6.9698091821576921E-3</v>
      </c>
      <c r="I28" s="102">
        <f t="shared" si="23"/>
        <v>3.9982265394760394E-2</v>
      </c>
      <c r="J28" s="102">
        <f t="shared" si="23"/>
        <v>0.11078257604994238</v>
      </c>
      <c r="K28" s="102">
        <f t="shared" si="23"/>
        <v>0.14946001337622403</v>
      </c>
      <c r="L28" s="102">
        <f t="shared" si="23"/>
        <v>0.45936905887666785</v>
      </c>
      <c r="M28" s="102">
        <f t="shared" si="23"/>
        <v>8.8900054824778155E-2</v>
      </c>
      <c r="N28" s="102">
        <f t="shared" si="23"/>
        <v>3.7456962675573642E-2</v>
      </c>
      <c r="O28" s="102">
        <f t="shared" si="23"/>
        <v>7.6211652546612878E-3</v>
      </c>
      <c r="P28" s="102">
        <f t="shared" si="23"/>
        <v>1.1177889320631865E-2</v>
      </c>
      <c r="Q28" s="102">
        <f t="shared" si="23"/>
        <v>0.1635920530940056</v>
      </c>
      <c r="R28" s="102"/>
      <c r="S28" s="102">
        <f>S23/S18</f>
        <v>0.18827020329400099</v>
      </c>
      <c r="T28" s="102"/>
      <c r="U28" s="102"/>
      <c r="V28" s="104" t="s">
        <v>247</v>
      </c>
      <c r="W28" s="102">
        <f>W23/W18</f>
        <v>9.6044302760746283E-2</v>
      </c>
      <c r="X28" s="102">
        <f t="shared" ref="X28:Y28" si="24">X23/X18</f>
        <v>0.21029875927192079</v>
      </c>
      <c r="Y28" s="102">
        <f t="shared" si="24"/>
        <v>0.23885589489390682</v>
      </c>
    </row>
    <row r="29" spans="1:25" s="65" customFormat="1" ht="18" x14ac:dyDescent="0.25">
      <c r="A29" s="36" t="s">
        <v>236</v>
      </c>
      <c r="B29" s="46">
        <f>(B18-B24)/B18</f>
        <v>4.3448475780994318E-3</v>
      </c>
      <c r="C29" s="46">
        <f t="shared" ref="C29:Q29" si="25">(C18-C24)/C18</f>
        <v>0.11915780573817973</v>
      </c>
      <c r="D29" s="46">
        <f t="shared" si="25"/>
        <v>9.9356839850138712E-2</v>
      </c>
      <c r="E29" s="46">
        <f t="shared" si="25"/>
        <v>0.15274141186158369</v>
      </c>
      <c r="F29" s="46">
        <f t="shared" si="25"/>
        <v>0.44392849455510647</v>
      </c>
      <c r="G29" s="46">
        <f t="shared" si="25"/>
        <v>0</v>
      </c>
      <c r="H29" s="46">
        <f t="shared" si="25"/>
        <v>0</v>
      </c>
      <c r="I29" s="46">
        <f t="shared" si="25"/>
        <v>0.67650862690855562</v>
      </c>
      <c r="J29" s="46">
        <f t="shared" si="25"/>
        <v>0.50822493957287285</v>
      </c>
      <c r="K29" s="46">
        <f t="shared" si="25"/>
        <v>0.12000164741385318</v>
      </c>
      <c r="L29" s="46">
        <f t="shared" si="25"/>
        <v>1.863417967961965E-16</v>
      </c>
      <c r="M29" s="46">
        <f t="shared" si="25"/>
        <v>7.696501938704231E-2</v>
      </c>
      <c r="N29" s="46">
        <f t="shared" si="25"/>
        <v>2.8195675819094305E-15</v>
      </c>
      <c r="O29" s="46">
        <f t="shared" si="25"/>
        <v>-1.1857647228455579E-16</v>
      </c>
      <c r="P29" s="46">
        <f t="shared" si="25"/>
        <v>0</v>
      </c>
      <c r="Q29" s="46">
        <f t="shared" si="25"/>
        <v>5.8737622809614557E-3</v>
      </c>
      <c r="R29" s="46"/>
      <c r="S29" s="46">
        <f>(S18-S24)/S18</f>
        <v>9.0025761026463855E-2</v>
      </c>
      <c r="T29" s="46"/>
      <c r="U29" s="46"/>
      <c r="V29" s="51" t="s">
        <v>236</v>
      </c>
      <c r="W29" s="46">
        <f>(W18-W24)/W18</f>
        <v>4.7211902233757978E-2</v>
      </c>
      <c r="X29" s="46">
        <f t="shared" ref="X29:Y29" si="26">(X18-X24)/X18</f>
        <v>8.8695406375136954E-2</v>
      </c>
      <c r="Y29" s="46">
        <f t="shared" si="26"/>
        <v>0.15274141186158369</v>
      </c>
    </row>
    <row r="30" spans="1:25" s="65" customFormat="1" x14ac:dyDescent="0.25">
      <c r="A30" s="43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7"/>
      <c r="W30" s="71"/>
      <c r="X30" s="71"/>
      <c r="Y30" s="71"/>
    </row>
    <row r="31" spans="1:25" s="65" customFormat="1" x14ac:dyDescent="0.25">
      <c r="A31" s="43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7"/>
      <c r="W31" s="71"/>
      <c r="X31" s="71"/>
      <c r="Y31" s="71"/>
    </row>
    <row r="32" spans="1:25" s="65" customFormat="1" x14ac:dyDescent="0.25">
      <c r="A32" s="43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7"/>
      <c r="W32" s="71"/>
      <c r="X32" s="71"/>
      <c r="Y32" s="71"/>
    </row>
    <row r="33" spans="1:30" s="65" customFormat="1" ht="17.25" x14ac:dyDescent="0.25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2"/>
      <c r="W33" s="111"/>
      <c r="X33" s="71"/>
      <c r="Y33" s="71"/>
      <c r="AB33" s="132" t="s">
        <v>248</v>
      </c>
      <c r="AC33" s="132"/>
      <c r="AD33" s="132"/>
    </row>
    <row r="34" spans="1:30" ht="17.25" x14ac:dyDescent="0.25">
      <c r="A34" s="107" t="s">
        <v>248</v>
      </c>
      <c r="B34" s="113">
        <v>10150</v>
      </c>
      <c r="C34" s="113">
        <v>27500</v>
      </c>
      <c r="D34" s="109">
        <v>24050</v>
      </c>
      <c r="E34" s="109">
        <v>21450</v>
      </c>
      <c r="F34" s="109">
        <v>20625</v>
      </c>
      <c r="G34" s="109">
        <v>191250</v>
      </c>
      <c r="H34" s="109">
        <v>1400</v>
      </c>
      <c r="I34" s="109">
        <v>2064</v>
      </c>
      <c r="J34" s="109">
        <v>2160</v>
      </c>
      <c r="K34" s="109">
        <v>1350</v>
      </c>
      <c r="L34" s="109">
        <v>1575</v>
      </c>
      <c r="M34" s="109">
        <v>13600</v>
      </c>
      <c r="N34" s="109">
        <v>20500</v>
      </c>
      <c r="O34" s="109">
        <v>95875</v>
      </c>
      <c r="P34" s="109">
        <v>101250</v>
      </c>
      <c r="Q34" s="109">
        <v>1530</v>
      </c>
      <c r="R34" s="109">
        <v>832</v>
      </c>
      <c r="S34" s="109">
        <v>874</v>
      </c>
      <c r="T34" s="109">
        <v>1872</v>
      </c>
      <c r="U34" s="109">
        <v>13775</v>
      </c>
      <c r="V34" s="109">
        <v>5320</v>
      </c>
      <c r="W34" s="109">
        <v>20604</v>
      </c>
      <c r="AB34" s="65">
        <f t="shared" ref="AB34" si="27">SUM(B34:D34,Q34:W34)</f>
        <v>106507</v>
      </c>
      <c r="AC34" s="65">
        <f t="shared" ref="AC34" si="28">SUM(E34:G34,O34:P34)</f>
        <v>430450</v>
      </c>
      <c r="AD34" s="65">
        <f>SUM(H34:N34)</f>
        <v>42649</v>
      </c>
    </row>
    <row r="36" spans="1:30" s="64" customFormat="1" x14ac:dyDescent="0.25">
      <c r="A36" s="64" t="s">
        <v>205</v>
      </c>
      <c r="B36" s="133" t="s">
        <v>176</v>
      </c>
      <c r="C36" s="133"/>
      <c r="D36" s="133"/>
      <c r="E36" s="135" t="s">
        <v>177</v>
      </c>
      <c r="F36" s="135"/>
      <c r="G36" s="135"/>
      <c r="H36" s="136" t="s">
        <v>204</v>
      </c>
      <c r="I36" s="136"/>
      <c r="J36" s="136"/>
      <c r="K36" s="136"/>
      <c r="L36" s="136"/>
      <c r="M36" s="136"/>
      <c r="N36" s="136"/>
      <c r="O36" s="134" t="s">
        <v>177</v>
      </c>
      <c r="P36" s="134"/>
      <c r="Q36" s="133" t="s">
        <v>176</v>
      </c>
      <c r="R36" s="133"/>
      <c r="S36" s="133"/>
      <c r="T36" s="133"/>
      <c r="U36" s="133"/>
      <c r="V36" s="133"/>
      <c r="W36" s="133"/>
    </row>
    <row r="37" spans="1:30" x14ac:dyDescent="0.25">
      <c r="A37" s="64" t="s">
        <v>20</v>
      </c>
      <c r="B37" s="66" t="s">
        <v>153</v>
      </c>
      <c r="C37" s="66" t="s">
        <v>154</v>
      </c>
      <c r="D37" s="66" t="s">
        <v>155</v>
      </c>
      <c r="E37" s="67" t="s">
        <v>156</v>
      </c>
      <c r="F37" s="67" t="s">
        <v>157</v>
      </c>
      <c r="G37" s="67" t="s">
        <v>158</v>
      </c>
      <c r="H37" s="68" t="s">
        <v>159</v>
      </c>
      <c r="I37" s="68" t="s">
        <v>160</v>
      </c>
      <c r="J37" s="68" t="s">
        <v>161</v>
      </c>
      <c r="K37" s="68" t="s">
        <v>162</v>
      </c>
      <c r="L37" s="68" t="s">
        <v>163</v>
      </c>
      <c r="M37" s="68" t="s">
        <v>164</v>
      </c>
      <c r="N37" s="68" t="s">
        <v>165</v>
      </c>
      <c r="O37" s="67" t="s">
        <v>166</v>
      </c>
      <c r="P37" s="67" t="s">
        <v>167</v>
      </c>
      <c r="Q37" s="66" t="s">
        <v>168</v>
      </c>
      <c r="R37" s="66" t="s">
        <v>169</v>
      </c>
      <c r="S37" s="66" t="s">
        <v>170</v>
      </c>
      <c r="T37" s="66" t="s">
        <v>171</v>
      </c>
      <c r="U37" s="66" t="s">
        <v>172</v>
      </c>
      <c r="V37" s="66" t="s">
        <v>173</v>
      </c>
      <c r="W37" s="66" t="s">
        <v>174</v>
      </c>
      <c r="Y37" s="84" t="s">
        <v>175</v>
      </c>
      <c r="AB37" s="66" t="s">
        <v>176</v>
      </c>
      <c r="AC37" s="67" t="s">
        <v>177</v>
      </c>
      <c r="AD37" s="68" t="s">
        <v>178</v>
      </c>
    </row>
    <row r="38" spans="1:30" s="65" customFormat="1" x14ac:dyDescent="0.25">
      <c r="A38" s="72" t="s">
        <v>179</v>
      </c>
      <c r="B38" s="65">
        <v>14</v>
      </c>
      <c r="C38" s="75">
        <v>34</v>
      </c>
      <c r="D38" s="75">
        <v>37</v>
      </c>
      <c r="E38" s="75">
        <v>27</v>
      </c>
      <c r="F38" s="75">
        <v>32</v>
      </c>
      <c r="G38" s="75">
        <v>129</v>
      </c>
      <c r="H38" s="65">
        <v>1</v>
      </c>
      <c r="I38" s="65">
        <v>5</v>
      </c>
      <c r="J38" s="65">
        <v>4</v>
      </c>
      <c r="K38" s="65">
        <v>6</v>
      </c>
      <c r="L38" s="65">
        <v>8</v>
      </c>
      <c r="M38" s="65">
        <v>13</v>
      </c>
      <c r="N38" s="65">
        <v>31</v>
      </c>
      <c r="O38" s="65">
        <v>58</v>
      </c>
      <c r="P38" s="65">
        <v>92</v>
      </c>
      <c r="Q38" s="65">
        <v>5</v>
      </c>
      <c r="R38" s="65">
        <v>3</v>
      </c>
      <c r="S38" s="65">
        <v>2</v>
      </c>
      <c r="T38" s="65">
        <v>2</v>
      </c>
      <c r="U38" s="65">
        <v>11</v>
      </c>
      <c r="V38" s="65">
        <v>18</v>
      </c>
      <c r="W38" s="65">
        <v>22</v>
      </c>
      <c r="Y38" s="65">
        <f>SUM(B38:W38)</f>
        <v>554</v>
      </c>
      <c r="AA38" s="72" t="s">
        <v>179</v>
      </c>
      <c r="AB38" s="65">
        <f t="shared" ref="AB38:AB44" si="29">SUM(B38:D38,Q38:W38)</f>
        <v>148</v>
      </c>
      <c r="AC38" s="65">
        <f t="shared" ref="AC38:AC44" si="30">SUM(E38:G38,O38:P38)</f>
        <v>338</v>
      </c>
      <c r="AD38" s="65">
        <f>SUM(H38:N38)</f>
        <v>68</v>
      </c>
    </row>
    <row r="39" spans="1:30" s="65" customFormat="1" x14ac:dyDescent="0.25">
      <c r="A39" s="72" t="s">
        <v>180</v>
      </c>
      <c r="B39" s="65">
        <v>13</v>
      </c>
      <c r="C39" s="75">
        <v>30</v>
      </c>
      <c r="D39" s="75">
        <v>33</v>
      </c>
      <c r="E39" s="75">
        <v>24</v>
      </c>
      <c r="F39" s="75">
        <v>29</v>
      </c>
      <c r="G39" s="75">
        <v>98</v>
      </c>
      <c r="H39" s="65">
        <v>1</v>
      </c>
      <c r="I39" s="65">
        <v>4</v>
      </c>
      <c r="J39" s="65">
        <v>3</v>
      </c>
      <c r="K39" s="65">
        <v>6</v>
      </c>
      <c r="L39" s="65">
        <v>5</v>
      </c>
      <c r="M39" s="65">
        <v>13</v>
      </c>
      <c r="N39" s="65">
        <v>22</v>
      </c>
      <c r="O39" s="65">
        <v>56</v>
      </c>
      <c r="P39" s="65">
        <v>71</v>
      </c>
      <c r="Q39" s="65">
        <v>4</v>
      </c>
      <c r="R39" s="65">
        <v>1</v>
      </c>
      <c r="S39" s="65">
        <v>2</v>
      </c>
      <c r="T39" s="65">
        <v>2</v>
      </c>
      <c r="U39" s="65">
        <v>9</v>
      </c>
      <c r="V39" s="65">
        <v>17</v>
      </c>
      <c r="W39" s="65">
        <v>21</v>
      </c>
      <c r="Y39" s="65">
        <f t="shared" ref="Y39:Y44" si="31">SUM(B39:W39)</f>
        <v>464</v>
      </c>
      <c r="AA39" s="72" t="s">
        <v>180</v>
      </c>
      <c r="AB39" s="65">
        <f t="shared" si="29"/>
        <v>132</v>
      </c>
      <c r="AC39" s="65">
        <f t="shared" si="30"/>
        <v>278</v>
      </c>
      <c r="AD39" s="65">
        <f t="shared" ref="AD39:AD44" si="32">SUM(H39:N39)</f>
        <v>54</v>
      </c>
    </row>
    <row r="40" spans="1:30" s="65" customFormat="1" x14ac:dyDescent="0.25">
      <c r="A40" s="72" t="s">
        <v>181</v>
      </c>
      <c r="B40" s="65">
        <v>13</v>
      </c>
      <c r="C40" s="75">
        <v>30</v>
      </c>
      <c r="D40" s="75">
        <v>33</v>
      </c>
      <c r="E40" s="75">
        <v>24</v>
      </c>
      <c r="F40" s="75">
        <v>29</v>
      </c>
      <c r="G40" s="75">
        <v>81</v>
      </c>
      <c r="H40" s="65">
        <v>1</v>
      </c>
      <c r="I40" s="65">
        <v>4</v>
      </c>
      <c r="J40" s="65">
        <v>3</v>
      </c>
      <c r="K40" s="65">
        <v>5</v>
      </c>
      <c r="L40" s="65">
        <v>4</v>
      </c>
      <c r="M40" s="65">
        <v>12</v>
      </c>
      <c r="N40" s="65">
        <v>17</v>
      </c>
      <c r="O40" s="65">
        <v>51</v>
      </c>
      <c r="P40" s="65">
        <v>60</v>
      </c>
      <c r="Q40" s="65">
        <v>2</v>
      </c>
      <c r="R40" s="65">
        <v>1</v>
      </c>
      <c r="S40" s="65">
        <v>2</v>
      </c>
      <c r="T40" s="65">
        <v>1</v>
      </c>
      <c r="U40" s="65">
        <v>6</v>
      </c>
      <c r="V40" s="65">
        <v>17</v>
      </c>
      <c r="W40" s="65">
        <v>20</v>
      </c>
      <c r="Y40" s="65">
        <f t="shared" si="31"/>
        <v>416</v>
      </c>
      <c r="AA40" s="72" t="s">
        <v>181</v>
      </c>
      <c r="AB40" s="65">
        <f t="shared" si="29"/>
        <v>125</v>
      </c>
      <c r="AC40" s="65">
        <f t="shared" si="30"/>
        <v>245</v>
      </c>
      <c r="AD40" s="65">
        <f t="shared" si="32"/>
        <v>46</v>
      </c>
    </row>
    <row r="41" spans="1:30" s="65" customFormat="1" x14ac:dyDescent="0.25">
      <c r="A41" s="72" t="s">
        <v>182</v>
      </c>
      <c r="B41" s="65">
        <v>13</v>
      </c>
      <c r="C41" s="75">
        <v>30</v>
      </c>
      <c r="D41" s="75">
        <v>33</v>
      </c>
      <c r="E41" s="75">
        <v>24</v>
      </c>
      <c r="F41" s="75">
        <v>29</v>
      </c>
      <c r="G41" s="75">
        <v>73</v>
      </c>
      <c r="H41" s="65">
        <v>1</v>
      </c>
      <c r="I41" s="65">
        <v>4</v>
      </c>
      <c r="J41" s="65">
        <v>3</v>
      </c>
      <c r="K41" s="65">
        <v>4</v>
      </c>
      <c r="L41" s="65">
        <v>4</v>
      </c>
      <c r="M41" s="65">
        <v>12</v>
      </c>
      <c r="N41" s="65">
        <v>17</v>
      </c>
      <c r="O41" s="65">
        <v>50</v>
      </c>
      <c r="P41" s="65">
        <v>56</v>
      </c>
      <c r="Q41" s="65">
        <v>2</v>
      </c>
      <c r="R41" s="65">
        <v>0</v>
      </c>
      <c r="S41" s="65">
        <v>2</v>
      </c>
      <c r="T41" s="65">
        <v>1</v>
      </c>
      <c r="U41" s="65">
        <v>5</v>
      </c>
      <c r="V41" s="65">
        <v>16</v>
      </c>
      <c r="W41" s="65">
        <v>19</v>
      </c>
      <c r="Y41" s="65">
        <f t="shared" si="31"/>
        <v>398</v>
      </c>
      <c r="AA41" s="72" t="s">
        <v>182</v>
      </c>
      <c r="AB41" s="65">
        <f t="shared" si="29"/>
        <v>121</v>
      </c>
      <c r="AC41" s="65">
        <f t="shared" si="30"/>
        <v>232</v>
      </c>
      <c r="AD41" s="65">
        <f t="shared" si="32"/>
        <v>45</v>
      </c>
    </row>
    <row r="42" spans="1:30" s="65" customFormat="1" x14ac:dyDescent="0.25">
      <c r="A42" s="72" t="s">
        <v>183</v>
      </c>
      <c r="B42" s="65">
        <v>6</v>
      </c>
      <c r="C42" s="75">
        <v>16</v>
      </c>
      <c r="D42" s="75">
        <v>11</v>
      </c>
      <c r="E42" s="75">
        <v>7</v>
      </c>
      <c r="F42" s="75">
        <v>10</v>
      </c>
      <c r="G42" s="75">
        <v>47</v>
      </c>
      <c r="H42" s="65">
        <v>1</v>
      </c>
      <c r="I42" s="65">
        <v>3</v>
      </c>
      <c r="J42" s="65">
        <v>2</v>
      </c>
      <c r="K42" s="65">
        <v>5</v>
      </c>
      <c r="L42" s="65">
        <v>3</v>
      </c>
      <c r="M42" s="65">
        <v>7</v>
      </c>
      <c r="N42" s="65">
        <v>12</v>
      </c>
      <c r="O42" s="65">
        <v>24</v>
      </c>
      <c r="P42" s="65">
        <v>28</v>
      </c>
      <c r="Q42" s="65">
        <v>1</v>
      </c>
      <c r="R42" s="65">
        <v>1</v>
      </c>
      <c r="S42" s="65">
        <v>2</v>
      </c>
      <c r="T42" s="65">
        <v>1</v>
      </c>
      <c r="U42" s="65">
        <v>6</v>
      </c>
      <c r="V42" s="65">
        <v>12</v>
      </c>
      <c r="W42" s="65">
        <v>7</v>
      </c>
      <c r="Y42" s="65">
        <f t="shared" si="31"/>
        <v>212</v>
      </c>
      <c r="AA42" s="72" t="s">
        <v>183</v>
      </c>
      <c r="AB42" s="65">
        <f t="shared" si="29"/>
        <v>63</v>
      </c>
      <c r="AC42" s="65">
        <f>SUM(E42:G42,O42:P42)</f>
        <v>116</v>
      </c>
      <c r="AD42" s="65">
        <f t="shared" si="32"/>
        <v>33</v>
      </c>
    </row>
    <row r="43" spans="1:30" s="65" customFormat="1" x14ac:dyDescent="0.25">
      <c r="A43" s="72" t="s">
        <v>184</v>
      </c>
      <c r="B43" s="65">
        <v>3</v>
      </c>
      <c r="C43" s="75">
        <v>12</v>
      </c>
      <c r="D43" s="75">
        <v>7</v>
      </c>
      <c r="E43" s="75">
        <v>1</v>
      </c>
      <c r="F43" s="75">
        <v>1</v>
      </c>
      <c r="G43" s="75">
        <v>45</v>
      </c>
      <c r="H43" s="65">
        <v>1</v>
      </c>
      <c r="I43" s="65">
        <v>1</v>
      </c>
      <c r="J43" s="65">
        <v>3</v>
      </c>
      <c r="K43" s="65">
        <v>2</v>
      </c>
      <c r="L43" s="65">
        <v>0</v>
      </c>
      <c r="M43" s="65">
        <v>1</v>
      </c>
      <c r="N43" s="65">
        <v>7</v>
      </c>
      <c r="O43" s="65">
        <v>5</v>
      </c>
      <c r="P43" s="65">
        <v>8</v>
      </c>
      <c r="Q43" s="65">
        <v>1</v>
      </c>
      <c r="R43" s="65">
        <v>0</v>
      </c>
      <c r="S43" s="65">
        <v>2</v>
      </c>
      <c r="T43" s="65">
        <v>0</v>
      </c>
      <c r="U43" s="65">
        <v>0</v>
      </c>
      <c r="V43" s="65">
        <v>0</v>
      </c>
      <c r="W43" s="65">
        <v>1</v>
      </c>
      <c r="Y43" s="65">
        <f t="shared" si="31"/>
        <v>101</v>
      </c>
      <c r="AA43" s="72" t="s">
        <v>184</v>
      </c>
      <c r="AB43" s="65">
        <f>SUM(B43:D43,Q43:W43)</f>
        <v>26</v>
      </c>
      <c r="AC43" s="65">
        <f t="shared" si="30"/>
        <v>60</v>
      </c>
      <c r="AD43" s="65">
        <f t="shared" si="32"/>
        <v>15</v>
      </c>
    </row>
    <row r="44" spans="1:30" s="65" customFormat="1" x14ac:dyDescent="0.25">
      <c r="A44" s="72" t="s">
        <v>185</v>
      </c>
      <c r="B44" s="65">
        <v>13</v>
      </c>
      <c r="C44" s="75">
        <v>29</v>
      </c>
      <c r="D44" s="75">
        <v>32</v>
      </c>
      <c r="E44" s="75">
        <v>23</v>
      </c>
      <c r="F44" s="75">
        <v>29</v>
      </c>
      <c r="G44" s="75">
        <v>44</v>
      </c>
      <c r="H44" s="65">
        <v>1</v>
      </c>
      <c r="I44" s="65">
        <v>3</v>
      </c>
      <c r="J44" s="65">
        <v>1</v>
      </c>
      <c r="K44" s="65">
        <v>4</v>
      </c>
      <c r="L44" s="65">
        <v>4</v>
      </c>
      <c r="M44" s="65">
        <v>11</v>
      </c>
      <c r="N44" s="65">
        <v>14</v>
      </c>
      <c r="O44" s="65">
        <v>47</v>
      </c>
      <c r="P44" s="65">
        <v>51</v>
      </c>
      <c r="Q44" s="65">
        <v>1</v>
      </c>
      <c r="R44" s="65">
        <v>0</v>
      </c>
      <c r="S44" s="65">
        <v>2</v>
      </c>
      <c r="T44" s="65">
        <v>1</v>
      </c>
      <c r="U44" s="65">
        <v>5</v>
      </c>
      <c r="V44" s="65">
        <v>16</v>
      </c>
      <c r="W44" s="65">
        <v>19</v>
      </c>
      <c r="Y44" s="65">
        <f t="shared" si="31"/>
        <v>350</v>
      </c>
      <c r="AA44" s="72" t="s">
        <v>185</v>
      </c>
      <c r="AB44" s="65">
        <f t="shared" si="29"/>
        <v>118</v>
      </c>
      <c r="AC44" s="65">
        <f t="shared" si="30"/>
        <v>194</v>
      </c>
      <c r="AD44" s="65">
        <f t="shared" si="32"/>
        <v>38</v>
      </c>
    </row>
    <row r="45" spans="1:30" s="65" customFormat="1" x14ac:dyDescent="0.25">
      <c r="A45" s="69" t="s">
        <v>186</v>
      </c>
      <c r="B45" s="70">
        <f t="shared" ref="B45:W46" si="33">B39/B38</f>
        <v>0.9285714285714286</v>
      </c>
      <c r="C45" s="70">
        <f>C39/C38</f>
        <v>0.88235294117647056</v>
      </c>
      <c r="D45" s="70">
        <f t="shared" si="33"/>
        <v>0.89189189189189189</v>
      </c>
      <c r="E45" s="70">
        <f t="shared" si="33"/>
        <v>0.88888888888888884</v>
      </c>
      <c r="F45" s="70">
        <f t="shared" si="33"/>
        <v>0.90625</v>
      </c>
      <c r="G45" s="70">
        <f t="shared" si="33"/>
        <v>0.75968992248062017</v>
      </c>
      <c r="H45" s="70">
        <f t="shared" si="33"/>
        <v>1</v>
      </c>
      <c r="I45" s="70">
        <f t="shared" si="33"/>
        <v>0.8</v>
      </c>
      <c r="J45" s="70">
        <f t="shared" si="33"/>
        <v>0.75</v>
      </c>
      <c r="K45" s="70">
        <f t="shared" si="33"/>
        <v>1</v>
      </c>
      <c r="L45" s="70">
        <f t="shared" si="33"/>
        <v>0.625</v>
      </c>
      <c r="M45" s="70">
        <f t="shared" si="33"/>
        <v>1</v>
      </c>
      <c r="N45" s="70">
        <f t="shared" si="33"/>
        <v>0.70967741935483875</v>
      </c>
      <c r="O45" s="70">
        <f t="shared" si="33"/>
        <v>0.96551724137931039</v>
      </c>
      <c r="P45" s="70">
        <f t="shared" si="33"/>
        <v>0.77173913043478259</v>
      </c>
      <c r="Q45" s="70">
        <f t="shared" si="33"/>
        <v>0.8</v>
      </c>
      <c r="R45" s="70">
        <f t="shared" si="33"/>
        <v>0.33333333333333331</v>
      </c>
      <c r="S45" s="70">
        <f t="shared" si="33"/>
        <v>1</v>
      </c>
      <c r="T45" s="70">
        <f t="shared" si="33"/>
        <v>1</v>
      </c>
      <c r="U45" s="70">
        <f t="shared" si="33"/>
        <v>0.81818181818181823</v>
      </c>
      <c r="V45" s="70">
        <f t="shared" si="33"/>
        <v>0.94444444444444442</v>
      </c>
      <c r="W45" s="70">
        <f t="shared" si="33"/>
        <v>0.95454545454545459</v>
      </c>
      <c r="X45" s="70"/>
      <c r="Y45" s="70">
        <f t="shared" ref="Y45:Y46" si="34">Y39/Y38</f>
        <v>0.83754512635379064</v>
      </c>
      <c r="Z45" s="70"/>
      <c r="AA45" s="79" t="s">
        <v>186</v>
      </c>
      <c r="AB45" s="70">
        <f t="shared" ref="AB45:AD46" si="35">AB39/AB38</f>
        <v>0.89189189189189189</v>
      </c>
      <c r="AC45" s="70">
        <f t="shared" si="35"/>
        <v>0.8224852071005917</v>
      </c>
      <c r="AD45" s="70">
        <f t="shared" si="35"/>
        <v>0.79411764705882348</v>
      </c>
    </row>
    <row r="46" spans="1:30" s="65" customFormat="1" x14ac:dyDescent="0.25">
      <c r="A46" s="69" t="s">
        <v>187</v>
      </c>
      <c r="B46" s="70">
        <f t="shared" si="33"/>
        <v>1</v>
      </c>
      <c r="C46" s="70">
        <f>C40/C39</f>
        <v>1</v>
      </c>
      <c r="D46" s="70">
        <f t="shared" si="33"/>
        <v>1</v>
      </c>
      <c r="E46" s="70">
        <f t="shared" si="33"/>
        <v>1</v>
      </c>
      <c r="F46" s="70">
        <f t="shared" si="33"/>
        <v>1</v>
      </c>
      <c r="G46" s="70">
        <f t="shared" si="33"/>
        <v>0.82653061224489799</v>
      </c>
      <c r="H46" s="70">
        <f t="shared" si="33"/>
        <v>1</v>
      </c>
      <c r="I46" s="70">
        <f t="shared" si="33"/>
        <v>1</v>
      </c>
      <c r="J46" s="70">
        <f t="shared" si="33"/>
        <v>1</v>
      </c>
      <c r="K46" s="70">
        <f t="shared" si="33"/>
        <v>0.83333333333333337</v>
      </c>
      <c r="L46" s="70">
        <f t="shared" si="33"/>
        <v>0.8</v>
      </c>
      <c r="M46" s="70">
        <f t="shared" si="33"/>
        <v>0.92307692307692313</v>
      </c>
      <c r="N46" s="70">
        <f t="shared" si="33"/>
        <v>0.77272727272727271</v>
      </c>
      <c r="O46" s="70">
        <f t="shared" si="33"/>
        <v>0.9107142857142857</v>
      </c>
      <c r="P46" s="70">
        <f t="shared" si="33"/>
        <v>0.84507042253521125</v>
      </c>
      <c r="Q46" s="70">
        <f t="shared" si="33"/>
        <v>0.5</v>
      </c>
      <c r="R46" s="70">
        <f t="shared" si="33"/>
        <v>1</v>
      </c>
      <c r="S46" s="70">
        <f t="shared" si="33"/>
        <v>1</v>
      </c>
      <c r="T46" s="70">
        <f t="shared" si="33"/>
        <v>0.5</v>
      </c>
      <c r="U46" s="70">
        <f t="shared" si="33"/>
        <v>0.66666666666666663</v>
      </c>
      <c r="V46" s="70">
        <f t="shared" si="33"/>
        <v>1</v>
      </c>
      <c r="W46" s="70">
        <f t="shared" si="33"/>
        <v>0.95238095238095233</v>
      </c>
      <c r="X46" s="70"/>
      <c r="Y46" s="70">
        <f t="shared" si="34"/>
        <v>0.89655172413793105</v>
      </c>
      <c r="Z46" s="70"/>
      <c r="AA46" s="79" t="s">
        <v>187</v>
      </c>
      <c r="AB46" s="70">
        <f t="shared" si="35"/>
        <v>0.94696969696969702</v>
      </c>
      <c r="AC46" s="70">
        <f t="shared" si="35"/>
        <v>0.88129496402877694</v>
      </c>
      <c r="AD46" s="70">
        <f t="shared" si="35"/>
        <v>0.85185185185185186</v>
      </c>
    </row>
    <row r="47" spans="1:30" s="65" customFormat="1" x14ac:dyDescent="0.25">
      <c r="A47" s="69" t="s">
        <v>188</v>
      </c>
      <c r="B47" s="70">
        <f t="shared" ref="B47:W47" si="36">B43/B39</f>
        <v>0.23076923076923078</v>
      </c>
      <c r="C47" s="70">
        <f t="shared" si="36"/>
        <v>0.4</v>
      </c>
      <c r="D47" s="70">
        <f t="shared" si="36"/>
        <v>0.21212121212121213</v>
      </c>
      <c r="E47" s="70">
        <f t="shared" si="36"/>
        <v>4.1666666666666664E-2</v>
      </c>
      <c r="F47" s="70">
        <f t="shared" si="36"/>
        <v>3.4482758620689655E-2</v>
      </c>
      <c r="G47" s="70">
        <f t="shared" si="36"/>
        <v>0.45918367346938777</v>
      </c>
      <c r="H47" s="70">
        <f t="shared" si="36"/>
        <v>1</v>
      </c>
      <c r="I47" s="70">
        <f t="shared" si="36"/>
        <v>0.25</v>
      </c>
      <c r="J47" s="70">
        <f t="shared" si="36"/>
        <v>1</v>
      </c>
      <c r="K47" s="70">
        <f t="shared" si="36"/>
        <v>0.33333333333333331</v>
      </c>
      <c r="L47" s="70">
        <f t="shared" si="36"/>
        <v>0</v>
      </c>
      <c r="M47" s="70">
        <f t="shared" si="36"/>
        <v>7.6923076923076927E-2</v>
      </c>
      <c r="N47" s="70">
        <f t="shared" si="36"/>
        <v>0.31818181818181818</v>
      </c>
      <c r="O47" s="70">
        <f t="shared" si="36"/>
        <v>8.9285714285714288E-2</v>
      </c>
      <c r="P47" s="70">
        <f t="shared" si="36"/>
        <v>0.11267605633802817</v>
      </c>
      <c r="Q47" s="70">
        <f t="shared" si="36"/>
        <v>0.25</v>
      </c>
      <c r="R47" s="70">
        <f t="shared" si="36"/>
        <v>0</v>
      </c>
      <c r="S47" s="70">
        <f t="shared" si="36"/>
        <v>1</v>
      </c>
      <c r="T47" s="70">
        <f t="shared" si="36"/>
        <v>0</v>
      </c>
      <c r="U47" s="70">
        <f t="shared" si="36"/>
        <v>0</v>
      </c>
      <c r="V47" s="70">
        <f t="shared" si="36"/>
        <v>0</v>
      </c>
      <c r="W47" s="70">
        <f t="shared" si="36"/>
        <v>4.7619047619047616E-2</v>
      </c>
      <c r="X47" s="70"/>
      <c r="Y47" s="70">
        <f t="shared" ref="Y47" si="37">Y43/Y39</f>
        <v>0.21767241379310345</v>
      </c>
      <c r="Z47" s="70"/>
      <c r="AA47" s="79" t="s">
        <v>188</v>
      </c>
      <c r="AB47" s="70">
        <f t="shared" ref="AB47:AD47" si="38">AB43/AB39</f>
        <v>0.19696969696969696</v>
      </c>
      <c r="AC47" s="70">
        <f t="shared" si="38"/>
        <v>0.21582733812949639</v>
      </c>
      <c r="AD47" s="70">
        <f t="shared" si="38"/>
        <v>0.27777777777777779</v>
      </c>
    </row>
    <row r="48" spans="1:30" s="65" customFormat="1" x14ac:dyDescent="0.25">
      <c r="A48" s="69" t="s">
        <v>189</v>
      </c>
      <c r="B48" s="70">
        <f t="shared" ref="B48:W48" si="39">B44/B39</f>
        <v>1</v>
      </c>
      <c r="C48" s="70">
        <f t="shared" si="39"/>
        <v>0.96666666666666667</v>
      </c>
      <c r="D48" s="70">
        <f t="shared" si="39"/>
        <v>0.96969696969696972</v>
      </c>
      <c r="E48" s="70">
        <f t="shared" si="39"/>
        <v>0.95833333333333337</v>
      </c>
      <c r="F48" s="70">
        <f t="shared" si="39"/>
        <v>1</v>
      </c>
      <c r="G48" s="70">
        <f t="shared" si="39"/>
        <v>0.44897959183673469</v>
      </c>
      <c r="H48" s="70">
        <f t="shared" si="39"/>
        <v>1</v>
      </c>
      <c r="I48" s="70">
        <f t="shared" si="39"/>
        <v>0.75</v>
      </c>
      <c r="J48" s="70">
        <f t="shared" si="39"/>
        <v>0.33333333333333331</v>
      </c>
      <c r="K48" s="70">
        <f t="shared" si="39"/>
        <v>0.66666666666666663</v>
      </c>
      <c r="L48" s="70">
        <f t="shared" si="39"/>
        <v>0.8</v>
      </c>
      <c r="M48" s="70">
        <f t="shared" si="39"/>
        <v>0.84615384615384615</v>
      </c>
      <c r="N48" s="70">
        <f t="shared" si="39"/>
        <v>0.63636363636363635</v>
      </c>
      <c r="O48" s="70">
        <f t="shared" si="39"/>
        <v>0.8392857142857143</v>
      </c>
      <c r="P48" s="70">
        <f t="shared" si="39"/>
        <v>0.71830985915492962</v>
      </c>
      <c r="Q48" s="70">
        <f t="shared" si="39"/>
        <v>0.25</v>
      </c>
      <c r="R48" s="70">
        <f t="shared" si="39"/>
        <v>0</v>
      </c>
      <c r="S48" s="70">
        <f t="shared" si="39"/>
        <v>1</v>
      </c>
      <c r="T48" s="70">
        <f t="shared" si="39"/>
        <v>0.5</v>
      </c>
      <c r="U48" s="70">
        <f t="shared" si="39"/>
        <v>0.55555555555555558</v>
      </c>
      <c r="V48" s="70">
        <f t="shared" si="39"/>
        <v>0.94117647058823528</v>
      </c>
      <c r="W48" s="70">
        <f t="shared" si="39"/>
        <v>0.90476190476190477</v>
      </c>
      <c r="X48" s="70"/>
      <c r="Y48" s="70">
        <f t="shared" ref="Y48" si="40">Y44/Y39</f>
        <v>0.75431034482758619</v>
      </c>
      <c r="Z48" s="70"/>
      <c r="AA48" s="79" t="s">
        <v>189</v>
      </c>
      <c r="AB48" s="70">
        <f t="shared" ref="AB48:AD48" si="41">AB44/AB39</f>
        <v>0.89393939393939392</v>
      </c>
      <c r="AC48" s="70">
        <f t="shared" si="41"/>
        <v>0.69784172661870503</v>
      </c>
      <c r="AD48" s="70">
        <f t="shared" si="41"/>
        <v>0.70370370370370372</v>
      </c>
    </row>
    <row r="49" spans="1:30" s="65" customFormat="1" x14ac:dyDescent="0.25">
      <c r="A49" s="69" t="s">
        <v>190</v>
      </c>
      <c r="B49" s="70">
        <v>280.48302437635317</v>
      </c>
      <c r="C49" s="80">
        <v>667.75112556251668</v>
      </c>
      <c r="D49" s="80">
        <v>724.07562573899008</v>
      </c>
      <c r="E49" s="80">
        <v>533.02277761361995</v>
      </c>
      <c r="F49" s="80">
        <v>389.52842055714854</v>
      </c>
      <c r="G49" s="80">
        <v>1080.0263268993201</v>
      </c>
      <c r="H49" s="70">
        <v>66.814417056935909</v>
      </c>
      <c r="I49" s="70">
        <v>49.669333332464355</v>
      </c>
      <c r="J49" s="70">
        <v>78.135946482974845</v>
      </c>
      <c r="K49" s="70">
        <v>65.3764599863878</v>
      </c>
      <c r="L49" s="70">
        <v>67.947186788433044</v>
      </c>
      <c r="M49" s="70">
        <v>138.54402663127507</v>
      </c>
      <c r="N49" s="70">
        <v>300.65067148122415</v>
      </c>
      <c r="O49" s="70">
        <v>1183.1945401365815</v>
      </c>
      <c r="P49" s="70">
        <v>905.85376266705146</v>
      </c>
      <c r="Q49" s="70">
        <v>54.745372989201954</v>
      </c>
      <c r="R49" s="70">
        <v>18.479339721170124</v>
      </c>
      <c r="S49" s="70">
        <v>64.604523662202865</v>
      </c>
      <c r="T49" s="70">
        <v>96.251085628877888</v>
      </c>
      <c r="U49" s="70">
        <v>259.488655745497</v>
      </c>
      <c r="V49" s="70">
        <v>473.29669936210541</v>
      </c>
      <c r="W49" s="70">
        <v>566.33063296784553</v>
      </c>
      <c r="X49" s="70"/>
      <c r="Y49" s="70">
        <f t="shared" ref="Y49:Y55" si="42">SUM(B49:W49)</f>
        <v>8064.2699553881785</v>
      </c>
      <c r="Z49" s="70"/>
      <c r="AA49" s="79" t="s">
        <v>190</v>
      </c>
      <c r="AB49" s="70">
        <f t="shared" ref="AB49:AB54" si="43">SUM(B49:D49,Q49:W49)</f>
        <v>3205.5060857547605</v>
      </c>
      <c r="AC49" s="70">
        <f t="shared" ref="AC49:AC55" si="44">SUM(E49:G49,O49:P49)</f>
        <v>4091.6258278737214</v>
      </c>
      <c r="AD49" s="70">
        <f t="shared" ref="AD49:AD55" si="45">SUM(H49:N49)</f>
        <v>767.13804175969517</v>
      </c>
    </row>
    <row r="50" spans="1:30" s="65" customFormat="1" x14ac:dyDescent="0.25">
      <c r="A50" s="69" t="s">
        <v>191</v>
      </c>
      <c r="B50" s="70">
        <v>378.59303067262346</v>
      </c>
      <c r="C50" s="80">
        <v>1026.9288963626711</v>
      </c>
      <c r="D50" s="80">
        <v>950.84075250088529</v>
      </c>
      <c r="E50" s="80">
        <v>784.27521945245587</v>
      </c>
      <c r="F50" s="80">
        <v>757.6461735188268</v>
      </c>
      <c r="G50" s="80">
        <v>3592.5128760414841</v>
      </c>
      <c r="H50" s="70">
        <v>234.94110122433833</v>
      </c>
      <c r="I50" s="70">
        <v>188.45995138042963</v>
      </c>
      <c r="J50" s="70">
        <v>286.02418625487866</v>
      </c>
      <c r="K50" s="70">
        <v>119.69188765258873</v>
      </c>
      <c r="L50" s="70">
        <v>194.66966099557743</v>
      </c>
      <c r="M50" s="70">
        <v>312.38865746873</v>
      </c>
      <c r="N50" s="70">
        <v>926.92662884134438</v>
      </c>
      <c r="O50" s="70">
        <v>2442.1069840162031</v>
      </c>
      <c r="P50" s="70">
        <v>2589.9551872541979</v>
      </c>
      <c r="Q50" s="70">
        <v>272.17734481398509</v>
      </c>
      <c r="R50" s="70">
        <v>117.03330885674822</v>
      </c>
      <c r="S50" s="70">
        <v>148.67870120580039</v>
      </c>
      <c r="T50" s="70">
        <v>188.72618446044743</v>
      </c>
      <c r="U50" s="70">
        <v>717.10469446101217</v>
      </c>
      <c r="V50" s="70">
        <v>570.29461350143151</v>
      </c>
      <c r="W50" s="70">
        <v>838.40766332898409</v>
      </c>
      <c r="X50" s="70"/>
      <c r="Y50" s="70">
        <f t="shared" si="42"/>
        <v>17638.383704265641</v>
      </c>
      <c r="Z50" s="70"/>
      <c r="AA50" s="79" t="s">
        <v>191</v>
      </c>
      <c r="AB50" s="70">
        <f t="shared" si="43"/>
        <v>5208.7851901645881</v>
      </c>
      <c r="AC50" s="70">
        <f t="shared" si="44"/>
        <v>10166.496440283168</v>
      </c>
      <c r="AD50" s="70">
        <f t="shared" si="45"/>
        <v>2263.1020738178877</v>
      </c>
    </row>
    <row r="51" spans="1:30" s="65" customFormat="1" x14ac:dyDescent="0.25">
      <c r="A51" s="69" t="s">
        <v>192</v>
      </c>
      <c r="B51" s="70">
        <v>1018.726128626933</v>
      </c>
      <c r="C51" s="80">
        <v>2466.7473612347012</v>
      </c>
      <c r="D51" s="80">
        <v>2873.1026229761333</v>
      </c>
      <c r="E51" s="80">
        <v>1545.1294837302371</v>
      </c>
      <c r="F51" s="80">
        <v>1930.680745949503</v>
      </c>
      <c r="G51" s="80">
        <v>13697.495094326059</v>
      </c>
      <c r="H51" s="70">
        <v>175.20807806040511</v>
      </c>
      <c r="I51" s="70">
        <v>248.18559743461438</v>
      </c>
      <c r="J51" s="70">
        <v>241.08406376920678</v>
      </c>
      <c r="K51" s="70">
        <v>294.92234886432686</v>
      </c>
      <c r="L51" s="70">
        <v>273.05854342290138</v>
      </c>
      <c r="M51" s="70">
        <v>1031.1353425002972</v>
      </c>
      <c r="N51" s="70">
        <v>1850.035363278681</v>
      </c>
      <c r="O51" s="70">
        <v>6210.7578594596289</v>
      </c>
      <c r="P51" s="70">
        <v>6689.3052413751275</v>
      </c>
      <c r="Q51" s="70">
        <v>169.24837439346271</v>
      </c>
      <c r="R51" s="70">
        <v>89.372880335676712</v>
      </c>
      <c r="S51" s="70">
        <v>132.95964209563169</v>
      </c>
      <c r="T51" s="70">
        <v>212.91228471580828</v>
      </c>
      <c r="U51" s="70">
        <v>1049.0421366251096</v>
      </c>
      <c r="V51" s="70">
        <v>912.78390062877793</v>
      </c>
      <c r="W51" s="70">
        <v>1727.2988080756829</v>
      </c>
      <c r="X51" s="70"/>
      <c r="Y51" s="70">
        <f t="shared" si="42"/>
        <v>44839.191901878898</v>
      </c>
      <c r="Z51" s="70"/>
      <c r="AA51" s="79" t="s">
        <v>192</v>
      </c>
      <c r="AB51" s="70">
        <f t="shared" si="43"/>
        <v>10652.194139707917</v>
      </c>
      <c r="AC51" s="70">
        <f t="shared" si="44"/>
        <v>30073.368424840555</v>
      </c>
      <c r="AD51" s="70">
        <f t="shared" si="45"/>
        <v>4113.6293373304325</v>
      </c>
    </row>
    <row r="52" spans="1:30" s="65" customFormat="1" x14ac:dyDescent="0.25">
      <c r="A52" s="69" t="s">
        <v>193</v>
      </c>
      <c r="B52" s="70">
        <v>0.6091575595680887</v>
      </c>
      <c r="C52" s="80">
        <v>25.025476432105851</v>
      </c>
      <c r="D52" s="80">
        <v>7.5020140318782271</v>
      </c>
      <c r="E52" s="80">
        <v>2.942058351114901</v>
      </c>
      <c r="F52" s="80">
        <v>0.64799151177804071</v>
      </c>
      <c r="G52" s="80">
        <v>283.22519627659938</v>
      </c>
      <c r="H52" s="70">
        <v>0.18898015622903774</v>
      </c>
      <c r="I52" s="70">
        <v>8.5365639590206683</v>
      </c>
      <c r="J52" s="70">
        <v>22.618785796331611</v>
      </c>
      <c r="K52" s="70">
        <v>9.4134560962126645</v>
      </c>
      <c r="L52" s="70">
        <v>0</v>
      </c>
      <c r="M52" s="70">
        <v>23.476521061963059</v>
      </c>
      <c r="N52" s="70">
        <v>46.860097571154313</v>
      </c>
      <c r="O52" s="70">
        <v>25.605905372641086</v>
      </c>
      <c r="P52" s="70">
        <v>33.877699936631871</v>
      </c>
      <c r="Q52" s="70">
        <v>0.45932394278193411</v>
      </c>
      <c r="R52" s="70">
        <v>0</v>
      </c>
      <c r="S52" s="70">
        <v>3.1750571409844532</v>
      </c>
      <c r="T52" s="70">
        <v>0</v>
      </c>
      <c r="U52" s="70">
        <v>0</v>
      </c>
      <c r="V52" s="70">
        <v>0</v>
      </c>
      <c r="W52" s="70">
        <v>0.43992653720941283</v>
      </c>
      <c r="X52" s="70"/>
      <c r="Y52" s="70">
        <f t="shared" si="42"/>
        <v>494.60421173420457</v>
      </c>
      <c r="Z52" s="70"/>
      <c r="AA52" s="79" t="s">
        <v>193</v>
      </c>
      <c r="AB52" s="70">
        <f t="shared" si="43"/>
        <v>37.210955644527971</v>
      </c>
      <c r="AC52" s="70">
        <f t="shared" si="44"/>
        <v>346.29885144876528</v>
      </c>
      <c r="AD52" s="70">
        <f t="shared" si="45"/>
        <v>111.09440464091135</v>
      </c>
    </row>
    <row r="53" spans="1:30" s="65" customFormat="1" x14ac:dyDescent="0.25">
      <c r="A53" s="69" t="s">
        <v>194</v>
      </c>
      <c r="B53" s="70">
        <v>269.89187805188141</v>
      </c>
      <c r="C53" s="80">
        <v>604.36549518558013</v>
      </c>
      <c r="D53" s="80">
        <v>675.19176185252775</v>
      </c>
      <c r="E53" s="80">
        <v>508.96266165052964</v>
      </c>
      <c r="F53" s="80">
        <v>368.65049450489914</v>
      </c>
      <c r="G53" s="80">
        <v>393.53712983194873</v>
      </c>
      <c r="H53" s="70">
        <v>45.058812527073798</v>
      </c>
      <c r="I53" s="70">
        <v>38.922726858139498</v>
      </c>
      <c r="J53" s="70">
        <v>6.1188423149733904</v>
      </c>
      <c r="K53" s="70">
        <v>37.489154176840366</v>
      </c>
      <c r="L53" s="70">
        <v>62.272803665056742</v>
      </c>
      <c r="M53" s="70">
        <v>105.4154250083262</v>
      </c>
      <c r="N53" s="70">
        <v>156.41366341051412</v>
      </c>
      <c r="O53" s="70">
        <v>961.99409224535214</v>
      </c>
      <c r="P53" s="70">
        <v>646.18009177923716</v>
      </c>
      <c r="Q53" s="70">
        <v>7.7546961392676979</v>
      </c>
      <c r="R53" s="70">
        <v>0</v>
      </c>
      <c r="S53" s="70">
        <v>11.129462599285436</v>
      </c>
      <c r="T53" s="70">
        <v>3.4714311743495503</v>
      </c>
      <c r="U53" s="70">
        <v>66.953194015154111</v>
      </c>
      <c r="V53" s="70">
        <v>306.4545868238099</v>
      </c>
      <c r="W53" s="70">
        <v>534.6671359666741</v>
      </c>
      <c r="X53" s="70"/>
      <c r="Y53" s="70">
        <f t="shared" si="42"/>
        <v>5810.8955397814198</v>
      </c>
      <c r="Z53" s="70"/>
      <c r="AA53" s="79" t="s">
        <v>194</v>
      </c>
      <c r="AB53" s="70">
        <f t="shared" si="43"/>
        <v>2479.8796418085303</v>
      </c>
      <c r="AC53" s="70">
        <f t="shared" si="44"/>
        <v>2879.3244700119667</v>
      </c>
      <c r="AD53" s="70">
        <f t="shared" si="45"/>
        <v>451.6914279609241</v>
      </c>
    </row>
    <row r="54" spans="1:30" s="65" customFormat="1" x14ac:dyDescent="0.25">
      <c r="A54" s="69" t="s">
        <v>195</v>
      </c>
      <c r="B54" s="70">
        <v>9.9819887649036829</v>
      </c>
      <c r="C54" s="80">
        <v>35.144128925448094</v>
      </c>
      <c r="D54" s="80">
        <v>17.992768006994464</v>
      </c>
      <c r="E54" s="80">
        <v>20.173267935016145</v>
      </c>
      <c r="F54" s="80">
        <v>19.906641483147304</v>
      </c>
      <c r="G54" s="80">
        <v>246.53396995046765</v>
      </c>
      <c r="H54" s="70">
        <v>21.566624373633104</v>
      </c>
      <c r="I54" s="70">
        <v>2.2100425153041803</v>
      </c>
      <c r="J54" s="70">
        <v>49.106941559812356</v>
      </c>
      <c r="K54" s="70">
        <v>15.312386228813713</v>
      </c>
      <c r="L54" s="70">
        <v>2.6574649852731222</v>
      </c>
      <c r="M54" s="70">
        <v>8.3830098039398973</v>
      </c>
      <c r="N54" s="70">
        <v>36.806560815466881</v>
      </c>
      <c r="O54" s="70">
        <v>88.68168373977619</v>
      </c>
      <c r="P54" s="70">
        <v>121.39146560861856</v>
      </c>
      <c r="Q54" s="70">
        <v>22.639198359395444</v>
      </c>
      <c r="R54" s="70">
        <v>0.87529208493271238</v>
      </c>
      <c r="S54" s="70">
        <v>50.300003921932976</v>
      </c>
      <c r="T54" s="70">
        <v>49.629169473489782</v>
      </c>
      <c r="U54" s="70">
        <v>46.246846467315706</v>
      </c>
      <c r="V54" s="70">
        <v>166.84211253829531</v>
      </c>
      <c r="W54" s="70">
        <v>10.18814501450483</v>
      </c>
      <c r="X54" s="70"/>
      <c r="Y54" s="70">
        <f t="shared" si="42"/>
        <v>1042.5697125564823</v>
      </c>
      <c r="Z54" s="70"/>
      <c r="AA54" s="79" t="s">
        <v>195</v>
      </c>
      <c r="AB54" s="70">
        <f t="shared" si="43"/>
        <v>409.83965355721296</v>
      </c>
      <c r="AC54" s="70">
        <f t="shared" si="44"/>
        <v>496.68702871702584</v>
      </c>
      <c r="AD54" s="70">
        <f t="shared" si="45"/>
        <v>136.04303028224325</v>
      </c>
    </row>
    <row r="55" spans="1:30" s="65" customFormat="1" x14ac:dyDescent="0.25">
      <c r="A55" s="69" t="s">
        <v>196</v>
      </c>
      <c r="B55" s="73">
        <v>280.48302437635317</v>
      </c>
      <c r="C55" s="81">
        <v>664.53510054313404</v>
      </c>
      <c r="D55" s="81">
        <v>700.68654389140045</v>
      </c>
      <c r="E55" s="81">
        <v>532.07798793666063</v>
      </c>
      <c r="F55" s="81">
        <v>389.20512749982453</v>
      </c>
      <c r="G55" s="81">
        <v>923.29629605901573</v>
      </c>
      <c r="H55" s="73">
        <v>66.814417056935937</v>
      </c>
      <c r="I55" s="73">
        <v>49.669333332464348</v>
      </c>
      <c r="J55" s="73">
        <v>77.844569671117355</v>
      </c>
      <c r="K55" s="73">
        <v>62.214996501866743</v>
      </c>
      <c r="L55" s="73">
        <v>64.930268650329864</v>
      </c>
      <c r="M55" s="73">
        <v>137.27495587422916</v>
      </c>
      <c r="N55" s="73">
        <v>240.0803217971353</v>
      </c>
      <c r="O55" s="73">
        <v>1076.2816813577695</v>
      </c>
      <c r="P55" s="73">
        <v>801.44925732448758</v>
      </c>
      <c r="Q55" s="73">
        <v>30.853218441445076</v>
      </c>
      <c r="R55" s="73">
        <v>0.87529208493271238</v>
      </c>
      <c r="S55" s="73">
        <v>64.604523662202865</v>
      </c>
      <c r="T55" s="73">
        <v>53.100600647839329</v>
      </c>
      <c r="U55" s="73">
        <v>113.20004048246982</v>
      </c>
      <c r="V55" s="73">
        <v>473.29669936210519</v>
      </c>
      <c r="W55" s="73">
        <v>545.29520751838834</v>
      </c>
      <c r="X55" s="70"/>
      <c r="Y55" s="73">
        <f t="shared" si="42"/>
        <v>7348.0694640721067</v>
      </c>
      <c r="Z55" s="70"/>
      <c r="AA55" s="79" t="s">
        <v>196</v>
      </c>
      <c r="AB55" s="73">
        <f>SUM(B55:D55,Q55:W55)</f>
        <v>2926.9302510102711</v>
      </c>
      <c r="AC55" s="73">
        <f t="shared" si="44"/>
        <v>3722.3103501777578</v>
      </c>
      <c r="AD55" s="73">
        <f t="shared" si="45"/>
        <v>698.82886288407872</v>
      </c>
    </row>
    <row r="56" spans="1:30" ht="18" x14ac:dyDescent="0.25">
      <c r="A56" s="52" t="s">
        <v>237</v>
      </c>
      <c r="B56" s="46">
        <f>B55/B49</f>
        <v>1</v>
      </c>
      <c r="C56" s="46">
        <f t="shared" ref="C56:Y56" si="46">C55/C49</f>
        <v>0.99518379693231751</v>
      </c>
      <c r="D56" s="46">
        <f t="shared" si="46"/>
        <v>0.9676980124504001</v>
      </c>
      <c r="E56" s="46">
        <f t="shared" si="46"/>
        <v>0.99822748723574406</v>
      </c>
      <c r="F56" s="46">
        <f t="shared" si="46"/>
        <v>0.99917003987318409</v>
      </c>
      <c r="G56" s="46">
        <f t="shared" si="46"/>
        <v>0.85488313855249687</v>
      </c>
      <c r="H56" s="46">
        <f t="shared" si="46"/>
        <v>1.0000000000000004</v>
      </c>
      <c r="I56" s="46">
        <f t="shared" si="46"/>
        <v>0.99999999999999989</v>
      </c>
      <c r="J56" s="46">
        <f t="shared" si="46"/>
        <v>0.99627089931110036</v>
      </c>
      <c r="K56" s="46">
        <f t="shared" si="46"/>
        <v>0.95164217387758054</v>
      </c>
      <c r="L56" s="46">
        <f t="shared" si="46"/>
        <v>0.95559907215147921</v>
      </c>
      <c r="M56" s="46">
        <f t="shared" si="46"/>
        <v>0.99083994605972114</v>
      </c>
      <c r="N56" s="46">
        <f t="shared" si="46"/>
        <v>0.79853579110375772</v>
      </c>
      <c r="O56" s="46">
        <f t="shared" si="46"/>
        <v>0.90964050699010945</v>
      </c>
      <c r="P56" s="46">
        <f t="shared" si="46"/>
        <v>0.88474463578406748</v>
      </c>
      <c r="Q56" s="46">
        <f t="shared" si="46"/>
        <v>0.5635767327319261</v>
      </c>
      <c r="R56" s="46">
        <f t="shared" si="46"/>
        <v>4.7365982667117085E-2</v>
      </c>
      <c r="S56" s="46">
        <f t="shared" si="46"/>
        <v>1</v>
      </c>
      <c r="T56" s="46">
        <f t="shared" si="46"/>
        <v>0.55168832954864599</v>
      </c>
      <c r="U56" s="46">
        <f t="shared" si="46"/>
        <v>0.43624273345303738</v>
      </c>
      <c r="V56" s="46">
        <f t="shared" si="46"/>
        <v>0.99999999999999956</v>
      </c>
      <c r="W56" s="46">
        <f t="shared" si="46"/>
        <v>0.96285663493210416</v>
      </c>
      <c r="X56" s="71"/>
      <c r="Y56" s="46">
        <f t="shared" si="46"/>
        <v>0.91118842805633771</v>
      </c>
      <c r="Z56" s="71"/>
      <c r="AA56" s="76" t="s">
        <v>237</v>
      </c>
      <c r="AB56" s="46">
        <f>AB55/AB49</f>
        <v>0.91309458559992196</v>
      </c>
      <c r="AC56" s="46">
        <f t="shared" ref="AC56" si="47">AC55/AC49</f>
        <v>0.90973869722396283</v>
      </c>
      <c r="AD56" s="46">
        <f t="shared" ref="AD56" si="48">AD55/AD49</f>
        <v>0.91095581869603826</v>
      </c>
    </row>
    <row r="57" spans="1:30" ht="18" x14ac:dyDescent="0.25">
      <c r="A57" s="37" t="s">
        <v>233</v>
      </c>
      <c r="B57" s="39">
        <f>B52/B49</f>
        <v>2.1718161408254026E-3</v>
      </c>
      <c r="C57" s="39">
        <f t="shared" ref="C57:W57" si="49">C52/C49</f>
        <v>3.7477250841058893E-2</v>
      </c>
      <c r="D57" s="39">
        <f t="shared" si="49"/>
        <v>1.0360815590528526E-2</v>
      </c>
      <c r="E57" s="39">
        <f t="shared" si="49"/>
        <v>5.519573411640495E-3</v>
      </c>
      <c r="F57" s="39">
        <f t="shared" si="49"/>
        <v>1.6635281986644476E-3</v>
      </c>
      <c r="G57" s="39">
        <f t="shared" si="49"/>
        <v>0.26223915956726634</v>
      </c>
      <c r="H57" s="39">
        <f t="shared" si="49"/>
        <v>2.8284338104454057E-3</v>
      </c>
      <c r="I57" s="39">
        <f t="shared" si="49"/>
        <v>0.17186789888804663</v>
      </c>
      <c r="J57" s="39">
        <f t="shared" si="49"/>
        <v>0.28947989772236332</v>
      </c>
      <c r="K57" s="39">
        <f t="shared" si="49"/>
        <v>0.14398846462736992</v>
      </c>
      <c r="L57" s="39">
        <f t="shared" si="49"/>
        <v>0</v>
      </c>
      <c r="M57" s="39">
        <f t="shared" si="49"/>
        <v>0.1694517016200498</v>
      </c>
      <c r="N57" s="39">
        <f t="shared" si="49"/>
        <v>0.15586227477985445</v>
      </c>
      <c r="O57" s="39">
        <f t="shared" si="49"/>
        <v>2.1641331584986254E-2</v>
      </c>
      <c r="P57" s="39">
        <f t="shared" si="49"/>
        <v>3.7398641296016444E-2</v>
      </c>
      <c r="Q57" s="39">
        <f t="shared" si="49"/>
        <v>8.3901874752507714E-3</v>
      </c>
      <c r="R57" s="39">
        <f t="shared" si="49"/>
        <v>0</v>
      </c>
      <c r="S57" s="39">
        <f t="shared" si="49"/>
        <v>4.9146049858456477E-2</v>
      </c>
      <c r="T57" s="39">
        <f t="shared" si="49"/>
        <v>0</v>
      </c>
      <c r="U57" s="39">
        <f t="shared" si="49"/>
        <v>0</v>
      </c>
      <c r="V57" s="39">
        <f t="shared" si="49"/>
        <v>0</v>
      </c>
      <c r="W57" s="39">
        <f t="shared" si="49"/>
        <v>7.7680159186160511E-4</v>
      </c>
      <c r="X57" s="39"/>
      <c r="Y57" s="39">
        <f t="shared" ref="Y57" si="50">Y52/Y49</f>
        <v>6.1332794471213418E-2</v>
      </c>
      <c r="Z57" s="39"/>
      <c r="AA57" s="48" t="s">
        <v>233</v>
      </c>
      <c r="AB57" s="39">
        <f>AB52/AB49</f>
        <v>1.1608449539338926E-2</v>
      </c>
      <c r="AC57" s="39">
        <f t="shared" ref="AC57:AD57" si="51">AC52/AC49</f>
        <v>8.4636001926091317E-2</v>
      </c>
      <c r="AD57" s="39">
        <f t="shared" si="51"/>
        <v>0.14481670650314524</v>
      </c>
    </row>
    <row r="58" spans="1:30" ht="18" x14ac:dyDescent="0.25">
      <c r="A58" s="40" t="s">
        <v>234</v>
      </c>
      <c r="B58" s="42">
        <f>B53/B49</f>
        <v>0.96223961736001351</v>
      </c>
      <c r="C58" s="42">
        <f t="shared" ref="C58:W58" si="52">C53/C49</f>
        <v>0.90507596625383413</v>
      </c>
      <c r="D58" s="42">
        <f t="shared" si="52"/>
        <v>0.93248790299138773</v>
      </c>
      <c r="E58" s="42">
        <f t="shared" si="52"/>
        <v>0.95486099849089168</v>
      </c>
      <c r="F58" s="42">
        <f t="shared" si="52"/>
        <v>0.94640204680729745</v>
      </c>
      <c r="G58" s="42">
        <f t="shared" si="52"/>
        <v>0.36437734898719204</v>
      </c>
      <c r="H58" s="42">
        <f t="shared" si="52"/>
        <v>0.6743875725006615</v>
      </c>
      <c r="I58" s="42">
        <f t="shared" si="52"/>
        <v>0.78363698980230179</v>
      </c>
      <c r="J58" s="42">
        <f t="shared" si="52"/>
        <v>7.8310209198101083E-2</v>
      </c>
      <c r="K58" s="42">
        <f t="shared" si="52"/>
        <v>0.57343505880627488</v>
      </c>
      <c r="L58" s="42">
        <f t="shared" si="52"/>
        <v>0.91648832878034214</v>
      </c>
      <c r="M58" s="42">
        <f t="shared" si="52"/>
        <v>0.76088033220574525</v>
      </c>
      <c r="N58" s="42">
        <f t="shared" si="52"/>
        <v>0.52025050414790863</v>
      </c>
      <c r="O58" s="42">
        <f t="shared" si="52"/>
        <v>0.81304811644440544</v>
      </c>
      <c r="P58" s="42">
        <f t="shared" si="52"/>
        <v>0.71333819917767682</v>
      </c>
      <c r="Q58" s="42">
        <f t="shared" si="52"/>
        <v>0.1416502567403686</v>
      </c>
      <c r="R58" s="42">
        <f t="shared" si="52"/>
        <v>0</v>
      </c>
      <c r="S58" s="42">
        <f t="shared" si="52"/>
        <v>0.17227063939791529</v>
      </c>
      <c r="T58" s="42">
        <f t="shared" si="52"/>
        <v>3.6066410593378583E-2</v>
      </c>
      <c r="U58" s="42">
        <f t="shared" si="52"/>
        <v>0.25801973432249348</v>
      </c>
      <c r="V58" s="42">
        <f t="shared" si="52"/>
        <v>0.64748938084047469</v>
      </c>
      <c r="W58" s="42">
        <f t="shared" si="52"/>
        <v>0.94409008597108823</v>
      </c>
      <c r="X58" s="42"/>
      <c r="Y58" s="42">
        <f t="shared" ref="Y58" si="53">Y53/Y49</f>
        <v>0.72057304280827594</v>
      </c>
      <c r="Z58" s="42"/>
      <c r="AA58" s="49" t="s">
        <v>234</v>
      </c>
      <c r="AB58" s="42">
        <f t="shared" ref="AB58:AD58" si="54">AB53/AB49</f>
        <v>0.77363123808408685</v>
      </c>
      <c r="AC58" s="42">
        <f t="shared" si="54"/>
        <v>0.7037115785116288</v>
      </c>
      <c r="AD58" s="42">
        <f t="shared" si="54"/>
        <v>0.58880071561151415</v>
      </c>
    </row>
    <row r="59" spans="1:30" ht="18" x14ac:dyDescent="0.25">
      <c r="A59" s="98" t="s">
        <v>247</v>
      </c>
      <c r="B59" s="102">
        <f>B54/B49</f>
        <v>3.5588566499161152E-2</v>
      </c>
      <c r="C59" s="102">
        <f t="shared" ref="C59:W59" si="55">C54/C49</f>
        <v>5.2630579837424481E-2</v>
      </c>
      <c r="D59" s="102">
        <f t="shared" si="55"/>
        <v>2.4849293868483811E-2</v>
      </c>
      <c r="E59" s="102">
        <f t="shared" si="55"/>
        <v>3.7846915333211967E-2</v>
      </c>
      <c r="F59" s="102">
        <f t="shared" si="55"/>
        <v>5.1104464867222081E-2</v>
      </c>
      <c r="G59" s="102">
        <f t="shared" si="55"/>
        <v>0.22826662999803848</v>
      </c>
      <c r="H59" s="102">
        <f t="shared" si="55"/>
        <v>0.3227839936888936</v>
      </c>
      <c r="I59" s="102">
        <f t="shared" si="55"/>
        <v>4.4495111309651406E-2</v>
      </c>
      <c r="J59" s="102">
        <f t="shared" si="55"/>
        <v>0.62848079239063592</v>
      </c>
      <c r="K59" s="102">
        <f t="shared" si="55"/>
        <v>0.23421865044393569</v>
      </c>
      <c r="L59" s="102">
        <f t="shared" si="55"/>
        <v>3.9110743371137104E-2</v>
      </c>
      <c r="M59" s="102">
        <f t="shared" si="55"/>
        <v>6.0507912233925994E-2</v>
      </c>
      <c r="N59" s="102">
        <f t="shared" si="55"/>
        <v>0.12242301217599467</v>
      </c>
      <c r="O59" s="102">
        <f t="shared" si="55"/>
        <v>7.4951058960717701E-2</v>
      </c>
      <c r="P59" s="102">
        <f t="shared" si="55"/>
        <v>0.13400779531037424</v>
      </c>
      <c r="Q59" s="102">
        <f t="shared" si="55"/>
        <v>0.41353628851630669</v>
      </c>
      <c r="R59" s="102">
        <f t="shared" si="55"/>
        <v>4.7365982667117085E-2</v>
      </c>
      <c r="S59" s="102">
        <f t="shared" si="55"/>
        <v>0.77858331074362819</v>
      </c>
      <c r="T59" s="102">
        <f t="shared" si="55"/>
        <v>0.51562191895526743</v>
      </c>
      <c r="U59" s="102">
        <f t="shared" si="55"/>
        <v>0.17822299913054385</v>
      </c>
      <c r="V59" s="102">
        <f t="shared" si="55"/>
        <v>0.35251061915952492</v>
      </c>
      <c r="W59" s="102">
        <f t="shared" si="55"/>
        <v>1.7989747369154374E-2</v>
      </c>
      <c r="X59" s="102"/>
      <c r="Y59" s="102">
        <f t="shared" ref="Y59" si="56">Y54/Y49</f>
        <v>0.12928259077684826</v>
      </c>
      <c r="Z59" s="102"/>
      <c r="AA59" s="104" t="s">
        <v>247</v>
      </c>
      <c r="AB59" s="102">
        <f t="shared" ref="AB59:AD59" si="57">AB54/AB49</f>
        <v>0.12785489797649632</v>
      </c>
      <c r="AC59" s="102">
        <f t="shared" si="57"/>
        <v>0.12139111678624269</v>
      </c>
      <c r="AD59" s="102">
        <f t="shared" si="57"/>
        <v>0.17733839658137893</v>
      </c>
    </row>
    <row r="60" spans="1:30" ht="18" x14ac:dyDescent="0.25">
      <c r="A60" s="36" t="s">
        <v>236</v>
      </c>
      <c r="B60" s="46">
        <f>(B49-B55)/B49</f>
        <v>0</v>
      </c>
      <c r="C60" s="46">
        <f t="shared" ref="C60:W60" si="58">(C49-C55)/C49</f>
        <v>4.8162030676825096E-3</v>
      </c>
      <c r="D60" s="46">
        <f t="shared" si="58"/>
        <v>3.2301987549599932E-2</v>
      </c>
      <c r="E60" s="46">
        <f t="shared" si="58"/>
        <v>1.7725127642559783E-3</v>
      </c>
      <c r="F60" s="46">
        <f t="shared" si="58"/>
        <v>8.2996012681590004E-4</v>
      </c>
      <c r="G60" s="46">
        <f t="shared" si="58"/>
        <v>0.14511686144750316</v>
      </c>
      <c r="H60" s="46">
        <f t="shared" si="58"/>
        <v>-4.2538288414885739E-16</v>
      </c>
      <c r="I60" s="46">
        <f t="shared" si="58"/>
        <v>1.4305461500842867E-16</v>
      </c>
      <c r="J60" s="46">
        <f t="shared" si="58"/>
        <v>3.7291006888996708E-3</v>
      </c>
      <c r="K60" s="46">
        <f t="shared" si="58"/>
        <v>4.8357826122419505E-2</v>
      </c>
      <c r="L60" s="46">
        <f t="shared" si="58"/>
        <v>4.4400927848520767E-2</v>
      </c>
      <c r="M60" s="46">
        <f t="shared" si="58"/>
        <v>9.1600539402788544E-3</v>
      </c>
      <c r="N60" s="46">
        <f t="shared" si="58"/>
        <v>0.20146420889624228</v>
      </c>
      <c r="O60" s="46">
        <f t="shared" si="58"/>
        <v>9.0359493009890504E-2</v>
      </c>
      <c r="P60" s="46">
        <f t="shared" si="58"/>
        <v>0.11525536421593248</v>
      </c>
      <c r="Q60" s="46">
        <f t="shared" si="58"/>
        <v>0.4364232672680739</v>
      </c>
      <c r="R60" s="46">
        <f t="shared" si="58"/>
        <v>0.95263401733288289</v>
      </c>
      <c r="S60" s="46">
        <f t="shared" si="58"/>
        <v>0</v>
      </c>
      <c r="T60" s="46">
        <f t="shared" si="58"/>
        <v>0.44831167045135401</v>
      </c>
      <c r="U60" s="46">
        <f t="shared" si="58"/>
        <v>0.56375726654696257</v>
      </c>
      <c r="V60" s="46">
        <f t="shared" si="58"/>
        <v>4.8040410116884241E-16</v>
      </c>
      <c r="W60" s="46">
        <f t="shared" si="58"/>
        <v>3.7143365067895805E-2</v>
      </c>
      <c r="X60" s="46"/>
      <c r="Y60" s="46">
        <f t="shared" ref="Y60" si="59">(Y49-Y55)/Y49</f>
        <v>8.8811571943662321E-2</v>
      </c>
      <c r="Z60" s="46"/>
      <c r="AA60" s="51" t="s">
        <v>236</v>
      </c>
      <c r="AB60" s="46">
        <f t="shared" ref="AB60:AD60" si="60">(AB49-AB55)/AB49</f>
        <v>8.6905414400077985E-2</v>
      </c>
      <c r="AC60" s="46">
        <f t="shared" si="60"/>
        <v>9.0261302776037153E-2</v>
      </c>
      <c r="AD60" s="46">
        <f t="shared" si="60"/>
        <v>8.9044181303961717E-2</v>
      </c>
    </row>
    <row r="61" spans="1:30" x14ac:dyDescent="0.25">
      <c r="A61" s="43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7"/>
      <c r="AB61" s="71"/>
      <c r="AC61" s="71"/>
      <c r="AD61" s="71"/>
    </row>
  </sheetData>
  <mergeCells count="9">
    <mergeCell ref="W3:Y3"/>
    <mergeCell ref="AB33:AD33"/>
    <mergeCell ref="F5:P5"/>
    <mergeCell ref="C5:D5"/>
    <mergeCell ref="B36:D36"/>
    <mergeCell ref="Q36:W36"/>
    <mergeCell ref="E36:G36"/>
    <mergeCell ref="H36:N36"/>
    <mergeCell ref="O36:P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0CEAA-0A40-4A45-85DB-26D55D8FA4E3}">
  <dimension ref="A1:AL61"/>
  <sheetViews>
    <sheetView workbookViewId="0">
      <selection activeCell="C12" sqref="C12"/>
    </sheetView>
  </sheetViews>
  <sheetFormatPr defaultRowHeight="15" x14ac:dyDescent="0.25"/>
  <cols>
    <col min="1" max="1" width="27.42578125" bestFit="1" customWidth="1"/>
    <col min="2" max="7" width="9.28515625" bestFit="1" customWidth="1"/>
    <col min="8" max="9" width="9.5703125" bestFit="1" customWidth="1"/>
    <col min="11" max="11" width="27.42578125" bestFit="1" customWidth="1"/>
    <col min="12" max="16" width="12.5703125" bestFit="1" customWidth="1"/>
    <col min="17" max="17" width="13.7109375" bestFit="1" customWidth="1"/>
    <col min="18" max="20" width="11.5703125" bestFit="1" customWidth="1"/>
    <col min="21" max="21" width="12.5703125" bestFit="1" customWidth="1"/>
    <col min="22" max="22" width="11.5703125" bestFit="1" customWidth="1"/>
    <col min="23" max="23" width="27.42578125" customWidth="1"/>
    <col min="26" max="26" width="9.5703125" bestFit="1" customWidth="1"/>
    <col min="28" max="28" width="27.42578125" bestFit="1" customWidth="1"/>
    <col min="29" max="36" width="9.5703125" bestFit="1" customWidth="1"/>
    <col min="37" max="37" width="10.5703125" bestFit="1" customWidth="1"/>
  </cols>
  <sheetData>
    <row r="1" spans="1:37" x14ac:dyDescent="0.25">
      <c r="A1" s="128" t="s">
        <v>317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x14ac:dyDescent="0.25">
      <c r="A2" s="128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s="22" customFormat="1" x14ac:dyDescent="0.25">
      <c r="A3" s="12"/>
      <c r="B3" s="137" t="s">
        <v>206</v>
      </c>
      <c r="C3" s="137"/>
      <c r="D3" s="137"/>
      <c r="E3" s="137"/>
      <c r="F3" s="137"/>
      <c r="G3" s="137"/>
      <c r="H3" s="137"/>
      <c r="I3" s="137"/>
      <c r="J3" s="12"/>
      <c r="K3" s="12"/>
      <c r="L3" s="137" t="s">
        <v>208</v>
      </c>
      <c r="M3" s="137"/>
      <c r="N3" s="137"/>
      <c r="O3" s="137"/>
      <c r="P3" s="137"/>
      <c r="Q3" s="137"/>
      <c r="R3" s="137"/>
      <c r="S3" s="137"/>
      <c r="T3" s="137"/>
      <c r="U3" s="137"/>
      <c r="V3" s="12"/>
      <c r="W3" s="12"/>
      <c r="X3" s="12" t="s">
        <v>211</v>
      </c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s="31" customFormat="1" x14ac:dyDescent="0.25">
      <c r="A4" s="33" t="s">
        <v>88</v>
      </c>
      <c r="B4" s="33" t="s">
        <v>160</v>
      </c>
      <c r="C4" s="33" t="s">
        <v>161</v>
      </c>
      <c r="D4" s="33" t="s">
        <v>202</v>
      </c>
      <c r="E4" s="33" t="s">
        <v>203</v>
      </c>
      <c r="F4" s="33" t="s">
        <v>168</v>
      </c>
      <c r="G4" s="33" t="s">
        <v>171</v>
      </c>
      <c r="H4" s="33" t="s">
        <v>172</v>
      </c>
      <c r="I4" s="85" t="s">
        <v>207</v>
      </c>
      <c r="J4" s="33"/>
      <c r="K4" s="33" t="s">
        <v>88</v>
      </c>
      <c r="L4" s="33" t="s">
        <v>199</v>
      </c>
      <c r="M4" s="33" t="s">
        <v>200</v>
      </c>
      <c r="N4" s="33" t="s">
        <v>158</v>
      </c>
      <c r="O4" s="33" t="s">
        <v>159</v>
      </c>
      <c r="P4" s="33" t="s">
        <v>201</v>
      </c>
      <c r="Q4" s="33" t="s">
        <v>169</v>
      </c>
      <c r="R4" s="33" t="s">
        <v>170</v>
      </c>
      <c r="S4" s="33" t="s">
        <v>173</v>
      </c>
      <c r="T4" s="33" t="s">
        <v>174</v>
      </c>
      <c r="U4" s="85" t="s">
        <v>209</v>
      </c>
      <c r="V4" s="33"/>
      <c r="W4" s="33" t="s">
        <v>88</v>
      </c>
      <c r="X4" s="85" t="s">
        <v>210</v>
      </c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s="26" customFormat="1" x14ac:dyDescent="0.25">
      <c r="A5" s="27" t="s">
        <v>179</v>
      </c>
      <c r="B5" s="29">
        <v>2</v>
      </c>
      <c r="C5" s="29">
        <v>1</v>
      </c>
      <c r="D5" s="29">
        <v>6</v>
      </c>
      <c r="E5" s="29">
        <v>1</v>
      </c>
      <c r="F5" s="29">
        <v>2</v>
      </c>
      <c r="G5" s="29">
        <v>4</v>
      </c>
      <c r="H5" s="29">
        <v>1</v>
      </c>
      <c r="I5" s="86">
        <f>SUM(B5:H5)</f>
        <v>17</v>
      </c>
      <c r="J5" s="29"/>
      <c r="K5" s="27" t="s">
        <v>179</v>
      </c>
      <c r="L5" s="28">
        <v>65</v>
      </c>
      <c r="M5" s="29">
        <v>395</v>
      </c>
      <c r="N5" s="29">
        <v>452</v>
      </c>
      <c r="O5" s="29">
        <v>900</v>
      </c>
      <c r="P5" s="29">
        <v>4</v>
      </c>
      <c r="Q5" s="29">
        <v>5</v>
      </c>
      <c r="R5" s="29">
        <v>31</v>
      </c>
      <c r="S5" s="29">
        <v>1</v>
      </c>
      <c r="T5" s="29">
        <v>199</v>
      </c>
      <c r="U5" s="86">
        <f>SUM(L5:T5)</f>
        <v>2052</v>
      </c>
      <c r="V5" s="29"/>
      <c r="W5" s="27" t="s">
        <v>179</v>
      </c>
      <c r="X5" s="94">
        <v>9</v>
      </c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</row>
    <row r="6" spans="1:37" s="26" customFormat="1" x14ac:dyDescent="0.25">
      <c r="A6" s="37" t="s">
        <v>180</v>
      </c>
      <c r="B6" s="58">
        <v>2</v>
      </c>
      <c r="C6" s="58">
        <v>1</v>
      </c>
      <c r="D6" s="58">
        <v>1</v>
      </c>
      <c r="E6" s="58">
        <v>1</v>
      </c>
      <c r="F6" s="58">
        <v>2</v>
      </c>
      <c r="G6" s="58">
        <v>4</v>
      </c>
      <c r="H6" s="58">
        <v>1</v>
      </c>
      <c r="I6" s="87">
        <f t="shared" ref="I6:I11" si="0">SUM(B6:H6)</f>
        <v>12</v>
      </c>
      <c r="J6" s="29"/>
      <c r="K6" s="37" t="s">
        <v>180</v>
      </c>
      <c r="L6" s="59">
        <v>65</v>
      </c>
      <c r="M6" s="58">
        <v>312</v>
      </c>
      <c r="N6" s="58">
        <v>359</v>
      </c>
      <c r="O6" s="58">
        <v>455</v>
      </c>
      <c r="P6" s="58">
        <v>3</v>
      </c>
      <c r="Q6" s="58">
        <v>5</v>
      </c>
      <c r="R6" s="58">
        <v>26</v>
      </c>
      <c r="S6" s="58">
        <v>1</v>
      </c>
      <c r="T6" s="58">
        <v>145</v>
      </c>
      <c r="U6" s="87">
        <f>SUM(L6:T6)</f>
        <v>1371</v>
      </c>
      <c r="V6" s="29"/>
      <c r="W6" s="37" t="s">
        <v>180</v>
      </c>
      <c r="X6" s="95">
        <v>9</v>
      </c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</row>
    <row r="7" spans="1:37" s="26" customFormat="1" x14ac:dyDescent="0.25">
      <c r="A7" s="27" t="s">
        <v>181</v>
      </c>
      <c r="B7" s="29">
        <v>2</v>
      </c>
      <c r="C7" s="29">
        <v>1</v>
      </c>
      <c r="D7" s="29">
        <v>1</v>
      </c>
      <c r="E7" s="29">
        <v>1</v>
      </c>
      <c r="F7" s="29">
        <v>2</v>
      </c>
      <c r="G7" s="29">
        <v>4</v>
      </c>
      <c r="H7" s="29">
        <v>1</v>
      </c>
      <c r="I7" s="86">
        <f t="shared" si="0"/>
        <v>12</v>
      </c>
      <c r="J7" s="29"/>
      <c r="K7" s="27" t="s">
        <v>181</v>
      </c>
      <c r="L7" s="28">
        <v>64</v>
      </c>
      <c r="M7" s="29">
        <v>273</v>
      </c>
      <c r="N7" s="29">
        <v>325</v>
      </c>
      <c r="O7" s="29">
        <v>380</v>
      </c>
      <c r="P7" s="29">
        <v>3</v>
      </c>
      <c r="Q7" s="29">
        <v>5</v>
      </c>
      <c r="R7" s="29">
        <v>24</v>
      </c>
      <c r="S7" s="29">
        <v>1</v>
      </c>
      <c r="T7" s="29">
        <v>142</v>
      </c>
      <c r="U7" s="86">
        <f>SUM(L7:T7)</f>
        <v>1217</v>
      </c>
      <c r="V7" s="29"/>
      <c r="W7" s="27" t="s">
        <v>181</v>
      </c>
      <c r="X7" s="94">
        <v>8</v>
      </c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</row>
    <row r="8" spans="1:37" s="26" customFormat="1" x14ac:dyDescent="0.25">
      <c r="A8" s="27" t="s">
        <v>182</v>
      </c>
      <c r="B8" s="29">
        <v>2</v>
      </c>
      <c r="C8" s="29">
        <v>1</v>
      </c>
      <c r="D8" s="29">
        <v>1</v>
      </c>
      <c r="E8" s="29">
        <v>1</v>
      </c>
      <c r="F8" s="29">
        <v>2</v>
      </c>
      <c r="G8" s="29">
        <v>4</v>
      </c>
      <c r="H8" s="29">
        <v>1</v>
      </c>
      <c r="I8" s="86">
        <f t="shared" si="0"/>
        <v>12</v>
      </c>
      <c r="J8" s="29"/>
      <c r="K8" s="27" t="s">
        <v>182</v>
      </c>
      <c r="L8" s="28">
        <v>63</v>
      </c>
      <c r="M8" s="29">
        <v>249</v>
      </c>
      <c r="N8" s="29">
        <v>299</v>
      </c>
      <c r="O8" s="29">
        <v>324</v>
      </c>
      <c r="P8" s="29">
        <v>3</v>
      </c>
      <c r="Q8" s="29">
        <v>5</v>
      </c>
      <c r="R8" s="29">
        <v>24</v>
      </c>
      <c r="S8" s="29">
        <v>1</v>
      </c>
      <c r="T8" s="29">
        <v>139</v>
      </c>
      <c r="U8" s="86">
        <f t="shared" ref="U8:U11" si="1">SUM(L8:T8)</f>
        <v>1107</v>
      </c>
      <c r="V8" s="29"/>
      <c r="W8" s="27" t="s">
        <v>182</v>
      </c>
      <c r="X8" s="94">
        <v>8</v>
      </c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</row>
    <row r="9" spans="1:37" s="26" customFormat="1" x14ac:dyDescent="0.25">
      <c r="A9" s="27" t="s">
        <v>183</v>
      </c>
      <c r="B9" s="29">
        <v>2</v>
      </c>
      <c r="C9" s="29">
        <v>1</v>
      </c>
      <c r="D9" s="29">
        <v>0</v>
      </c>
      <c r="E9" s="29">
        <v>1</v>
      </c>
      <c r="F9" s="29">
        <v>2</v>
      </c>
      <c r="G9" s="29">
        <v>2</v>
      </c>
      <c r="H9" s="29">
        <v>0</v>
      </c>
      <c r="I9" s="86">
        <f t="shared" si="0"/>
        <v>8</v>
      </c>
      <c r="J9" s="29"/>
      <c r="K9" s="27" t="s">
        <v>183</v>
      </c>
      <c r="L9" s="28">
        <v>20</v>
      </c>
      <c r="M9" s="29">
        <v>142</v>
      </c>
      <c r="N9" s="29">
        <v>177</v>
      </c>
      <c r="O9" s="29">
        <v>175</v>
      </c>
      <c r="P9" s="29">
        <v>0</v>
      </c>
      <c r="Q9" s="29">
        <v>3</v>
      </c>
      <c r="R9" s="29">
        <v>10</v>
      </c>
      <c r="S9" s="29">
        <v>1</v>
      </c>
      <c r="T9" s="29">
        <v>56</v>
      </c>
      <c r="U9" s="86">
        <f t="shared" si="1"/>
        <v>584</v>
      </c>
      <c r="V9" s="29"/>
      <c r="W9" s="27" t="s">
        <v>183</v>
      </c>
      <c r="X9" s="94">
        <v>1</v>
      </c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</row>
    <row r="10" spans="1:37" s="26" customFormat="1" x14ac:dyDescent="0.25">
      <c r="A10" s="27" t="s">
        <v>184</v>
      </c>
      <c r="B10" s="29">
        <v>2</v>
      </c>
      <c r="C10" s="29">
        <v>0</v>
      </c>
      <c r="D10" s="29">
        <v>1</v>
      </c>
      <c r="E10" s="29">
        <v>0</v>
      </c>
      <c r="F10" s="29">
        <v>1</v>
      </c>
      <c r="G10" s="29">
        <v>0</v>
      </c>
      <c r="H10" s="29">
        <v>1</v>
      </c>
      <c r="I10" s="86">
        <f t="shared" si="0"/>
        <v>5</v>
      </c>
      <c r="J10" s="29"/>
      <c r="K10" s="27" t="s">
        <v>184</v>
      </c>
      <c r="L10" s="28">
        <v>8</v>
      </c>
      <c r="M10" s="29">
        <v>134</v>
      </c>
      <c r="N10" s="29">
        <v>156</v>
      </c>
      <c r="O10" s="29">
        <v>181</v>
      </c>
      <c r="P10" s="29">
        <v>0</v>
      </c>
      <c r="Q10" s="29">
        <v>0</v>
      </c>
      <c r="R10" s="29">
        <v>10</v>
      </c>
      <c r="S10" s="29">
        <v>0</v>
      </c>
      <c r="T10" s="29">
        <v>45</v>
      </c>
      <c r="U10" s="86">
        <f t="shared" si="1"/>
        <v>534</v>
      </c>
      <c r="V10" s="29"/>
      <c r="W10" s="27" t="s">
        <v>184</v>
      </c>
      <c r="X10" s="94">
        <v>1</v>
      </c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</row>
    <row r="11" spans="1:37" s="26" customFormat="1" x14ac:dyDescent="0.25">
      <c r="A11" s="27" t="s">
        <v>185</v>
      </c>
      <c r="B11" s="29">
        <v>2</v>
      </c>
      <c r="C11" s="29">
        <v>1</v>
      </c>
      <c r="D11" s="29">
        <v>1</v>
      </c>
      <c r="E11" s="29">
        <v>1</v>
      </c>
      <c r="F11" s="29">
        <v>2</v>
      </c>
      <c r="G11" s="29">
        <v>4</v>
      </c>
      <c r="H11" s="29">
        <v>1</v>
      </c>
      <c r="I11" s="86">
        <f t="shared" si="0"/>
        <v>12</v>
      </c>
      <c r="J11" s="29"/>
      <c r="K11" s="27" t="s">
        <v>185</v>
      </c>
      <c r="L11" s="28">
        <v>56</v>
      </c>
      <c r="M11" s="29">
        <v>147</v>
      </c>
      <c r="N11" s="29">
        <v>175</v>
      </c>
      <c r="O11" s="29">
        <v>169</v>
      </c>
      <c r="P11" s="29">
        <v>3</v>
      </c>
      <c r="Q11" s="29">
        <v>5</v>
      </c>
      <c r="R11" s="29">
        <v>21</v>
      </c>
      <c r="S11" s="29">
        <v>1</v>
      </c>
      <c r="T11" s="29">
        <v>109</v>
      </c>
      <c r="U11" s="86">
        <f t="shared" si="1"/>
        <v>686</v>
      </c>
      <c r="V11" s="29"/>
      <c r="W11" s="27" t="s">
        <v>185</v>
      </c>
      <c r="X11" s="94">
        <v>8</v>
      </c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</row>
    <row r="12" spans="1:37" s="26" customFormat="1" x14ac:dyDescent="0.25">
      <c r="A12" s="27" t="s">
        <v>186</v>
      </c>
      <c r="B12" s="29">
        <v>1</v>
      </c>
      <c r="C12" s="29">
        <v>1</v>
      </c>
      <c r="D12" s="29">
        <v>0.16666666666666666</v>
      </c>
      <c r="E12" s="29">
        <v>1</v>
      </c>
      <c r="F12" s="29">
        <v>1</v>
      </c>
      <c r="G12" s="29">
        <v>1</v>
      </c>
      <c r="H12" s="29">
        <v>1</v>
      </c>
      <c r="I12" s="86">
        <f>I6/I5</f>
        <v>0.70588235294117652</v>
      </c>
      <c r="J12" s="29"/>
      <c r="K12" s="27" t="s">
        <v>186</v>
      </c>
      <c r="L12" s="35">
        <v>1</v>
      </c>
      <c r="M12" s="30">
        <v>0.78987341772151898</v>
      </c>
      <c r="N12" s="30">
        <v>0.79424778761061943</v>
      </c>
      <c r="O12" s="30">
        <v>0.50555555555555554</v>
      </c>
      <c r="P12" s="30">
        <v>0.75</v>
      </c>
      <c r="Q12" s="30">
        <v>1</v>
      </c>
      <c r="R12" s="30">
        <v>0.83870967741935487</v>
      </c>
      <c r="S12" s="30">
        <v>1</v>
      </c>
      <c r="T12" s="30">
        <v>0.72864321608040206</v>
      </c>
      <c r="U12" s="88">
        <f>U6/U5*100</f>
        <v>66.812865497076018</v>
      </c>
      <c r="V12" s="29"/>
      <c r="W12" s="27" t="s">
        <v>186</v>
      </c>
      <c r="X12" s="94">
        <v>1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</row>
    <row r="13" spans="1:37" s="26" customFormat="1" x14ac:dyDescent="0.25">
      <c r="A13" s="27" t="s">
        <v>187</v>
      </c>
      <c r="B13" s="29">
        <v>1</v>
      </c>
      <c r="C13" s="29">
        <v>1</v>
      </c>
      <c r="D13" s="29">
        <v>1</v>
      </c>
      <c r="E13" s="29">
        <v>1</v>
      </c>
      <c r="F13" s="29">
        <v>1</v>
      </c>
      <c r="G13" s="29">
        <v>1</v>
      </c>
      <c r="H13" s="29">
        <v>1</v>
      </c>
      <c r="I13" s="96">
        <f>I7/I6</f>
        <v>1</v>
      </c>
      <c r="J13" s="29"/>
      <c r="K13" s="27" t="s">
        <v>187</v>
      </c>
      <c r="L13" s="35">
        <v>0.98461538000000004</v>
      </c>
      <c r="M13" s="30">
        <v>0.875</v>
      </c>
      <c r="N13" s="30">
        <v>0.90529247910863508</v>
      </c>
      <c r="O13" s="30">
        <v>0.8351648351648352</v>
      </c>
      <c r="P13" s="30">
        <v>1</v>
      </c>
      <c r="Q13" s="30">
        <v>1</v>
      </c>
      <c r="R13" s="30">
        <v>0.92307692307692313</v>
      </c>
      <c r="S13" s="30">
        <v>1</v>
      </c>
      <c r="T13" s="30">
        <v>0.97931034482758617</v>
      </c>
      <c r="U13" s="88">
        <f>U7/U6</f>
        <v>0.88767323121808894</v>
      </c>
      <c r="V13" s="29"/>
      <c r="W13" s="27" t="s">
        <v>187</v>
      </c>
      <c r="X13" s="88">
        <f>X7/X6</f>
        <v>0.88888888888888884</v>
      </c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</row>
    <row r="14" spans="1:37" s="26" customFormat="1" x14ac:dyDescent="0.25">
      <c r="A14" s="27" t="s">
        <v>188</v>
      </c>
      <c r="B14" s="29">
        <v>1</v>
      </c>
      <c r="C14" s="29">
        <v>0</v>
      </c>
      <c r="D14" s="29">
        <v>1</v>
      </c>
      <c r="E14" s="29">
        <v>0</v>
      </c>
      <c r="F14" s="29">
        <v>0.5</v>
      </c>
      <c r="G14" s="29">
        <v>0</v>
      </c>
      <c r="H14" s="29">
        <v>1</v>
      </c>
      <c r="I14" s="96">
        <f>I10/I6</f>
        <v>0.41666666666666669</v>
      </c>
      <c r="J14" s="29"/>
      <c r="K14" s="27" t="s">
        <v>188</v>
      </c>
      <c r="L14" s="35">
        <v>0.12307692000000001</v>
      </c>
      <c r="M14" s="30">
        <v>0.42948717948717946</v>
      </c>
      <c r="N14" s="30">
        <v>0.43454038997214484</v>
      </c>
      <c r="O14" s="30">
        <v>0.39780219780219778</v>
      </c>
      <c r="P14" s="30">
        <v>0</v>
      </c>
      <c r="Q14" s="30">
        <v>0</v>
      </c>
      <c r="R14" s="30">
        <v>0.38461538461538464</v>
      </c>
      <c r="S14" s="30">
        <v>0</v>
      </c>
      <c r="T14" s="30">
        <v>0.31034482758620691</v>
      </c>
      <c r="U14" s="88">
        <f>U10/U6</f>
        <v>0.38949671772428884</v>
      </c>
      <c r="V14" s="29"/>
      <c r="W14" s="27" t="s">
        <v>188</v>
      </c>
      <c r="X14" s="88">
        <f>X10/X6</f>
        <v>0.1111111111111111</v>
      </c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</row>
    <row r="15" spans="1:37" s="26" customFormat="1" x14ac:dyDescent="0.25">
      <c r="A15" s="27" t="s">
        <v>189</v>
      </c>
      <c r="B15" s="29">
        <v>1</v>
      </c>
      <c r="C15" s="29">
        <v>1</v>
      </c>
      <c r="D15" s="29">
        <v>1</v>
      </c>
      <c r="E15" s="29">
        <v>1</v>
      </c>
      <c r="F15" s="29">
        <v>1</v>
      </c>
      <c r="G15" s="29">
        <v>1</v>
      </c>
      <c r="H15" s="29">
        <v>1</v>
      </c>
      <c r="I15" s="96">
        <f>I11/I6</f>
        <v>1</v>
      </c>
      <c r="J15" s="29"/>
      <c r="K15" s="27" t="s">
        <v>189</v>
      </c>
      <c r="L15" s="35">
        <v>0.86153846000000001</v>
      </c>
      <c r="M15" s="30">
        <v>0.47115384615384615</v>
      </c>
      <c r="N15" s="30">
        <v>0.48746518105849584</v>
      </c>
      <c r="O15" s="30">
        <v>0.37142857142857144</v>
      </c>
      <c r="P15" s="30">
        <v>1</v>
      </c>
      <c r="Q15" s="30">
        <v>1</v>
      </c>
      <c r="R15" s="30">
        <v>0.80769230769230771</v>
      </c>
      <c r="S15" s="30">
        <v>1</v>
      </c>
      <c r="T15" s="30">
        <v>0.75172413793103443</v>
      </c>
      <c r="U15" s="88">
        <f>U11/U6</f>
        <v>0.50036469730124</v>
      </c>
      <c r="V15" s="29"/>
      <c r="W15" s="27" t="s">
        <v>189</v>
      </c>
      <c r="X15" s="88">
        <f>X11/X6</f>
        <v>0.88888888888888884</v>
      </c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</row>
    <row r="16" spans="1:37" s="26" customFormat="1" x14ac:dyDescent="0.25">
      <c r="A16" s="27" t="s">
        <v>190</v>
      </c>
      <c r="B16" s="29">
        <v>140.45630890329804</v>
      </c>
      <c r="C16" s="29">
        <v>9.1169912905341981</v>
      </c>
      <c r="D16" s="29">
        <v>8.1935040447803971</v>
      </c>
      <c r="E16" s="29">
        <v>25.528719773665962</v>
      </c>
      <c r="F16" s="29">
        <v>49.719648155264323</v>
      </c>
      <c r="G16" s="29">
        <v>124.68310494572812</v>
      </c>
      <c r="H16" s="29">
        <v>118.77096219627326</v>
      </c>
      <c r="I16" s="88">
        <f>SUM(B16:H16)</f>
        <v>476.46923930954432</v>
      </c>
      <c r="J16" s="29"/>
      <c r="K16" s="27" t="s">
        <v>190</v>
      </c>
      <c r="L16" s="35">
        <v>1224.7779</v>
      </c>
      <c r="M16" s="30">
        <v>2072.3968980252453</v>
      </c>
      <c r="N16" s="30">
        <v>2471.9394495317997</v>
      </c>
      <c r="O16" s="30">
        <v>1635.3545518668525</v>
      </c>
      <c r="P16" s="30">
        <v>29.245684167470056</v>
      </c>
      <c r="Q16" s="30">
        <v>75.309829066815951</v>
      </c>
      <c r="R16" s="30">
        <v>238.61296859732582</v>
      </c>
      <c r="S16" s="30">
        <v>30.828792042673314</v>
      </c>
      <c r="T16" s="30">
        <v>1121.4134991920944</v>
      </c>
      <c r="U16" s="88">
        <f>SUM(L16:T16)</f>
        <v>8899.8795724902775</v>
      </c>
      <c r="V16" s="29"/>
      <c r="W16" s="27" t="s">
        <v>190</v>
      </c>
      <c r="X16" s="88">
        <v>232.32246000000001</v>
      </c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</row>
    <row r="17" spans="1:38" s="26" customFormat="1" x14ac:dyDescent="0.25">
      <c r="A17" s="27" t="s">
        <v>191</v>
      </c>
      <c r="B17" s="29">
        <v>234.46184391249261</v>
      </c>
      <c r="C17" s="29">
        <v>41.810667790501</v>
      </c>
      <c r="D17" s="29">
        <v>157.91085644086485</v>
      </c>
      <c r="E17" s="29">
        <v>63.500714516370877</v>
      </c>
      <c r="F17" s="29">
        <v>145.99204275607062</v>
      </c>
      <c r="G17" s="29">
        <v>294.82148229240948</v>
      </c>
      <c r="H17" s="29">
        <v>202.47276880472904</v>
      </c>
      <c r="I17" s="88">
        <f t="shared" ref="I17:I22" si="2">SUM(B17:H17)</f>
        <v>1140.9703765134384</v>
      </c>
      <c r="J17" s="29"/>
      <c r="K17" s="27" t="s">
        <v>191</v>
      </c>
      <c r="L17" s="35">
        <v>2760.1147999999998</v>
      </c>
      <c r="M17" s="30">
        <v>7577.3627031982633</v>
      </c>
      <c r="N17" s="30">
        <v>8492.8878156316878</v>
      </c>
      <c r="O17" s="30">
        <v>11088.152047810634</v>
      </c>
      <c r="P17" s="30">
        <v>63.942051708784348</v>
      </c>
      <c r="Q17" s="30">
        <v>123.78778919806652</v>
      </c>
      <c r="R17" s="30">
        <v>575.37945364444215</v>
      </c>
      <c r="S17" s="30">
        <v>63.955410855252687</v>
      </c>
      <c r="T17" s="30">
        <v>4226.2802413070585</v>
      </c>
      <c r="U17" s="88">
        <f>SUM(L17:T17)</f>
        <v>34971.862313354191</v>
      </c>
      <c r="V17" s="29"/>
      <c r="W17" s="27" t="s">
        <v>191</v>
      </c>
      <c r="X17" s="88">
        <v>308.31905</v>
      </c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</row>
    <row r="18" spans="1:38" s="26" customFormat="1" x14ac:dyDescent="0.25">
      <c r="A18" s="27" t="s">
        <v>192</v>
      </c>
      <c r="B18" s="29">
        <v>259.40735398509167</v>
      </c>
      <c r="C18" s="29">
        <v>42.272064183387847</v>
      </c>
      <c r="D18" s="29">
        <v>30.004487107072602</v>
      </c>
      <c r="E18" s="29">
        <v>54.955700395873102</v>
      </c>
      <c r="F18" s="29">
        <v>120.30687218788746</v>
      </c>
      <c r="G18" s="29">
        <v>226.31387239727022</v>
      </c>
      <c r="H18" s="29">
        <v>259.74608855562673</v>
      </c>
      <c r="I18" s="88">
        <f t="shared" si="2"/>
        <v>993.00643881220958</v>
      </c>
      <c r="J18" s="29"/>
      <c r="K18" s="27" t="s">
        <v>192</v>
      </c>
      <c r="L18" s="35">
        <v>8378.4321</v>
      </c>
      <c r="M18" s="30">
        <v>27137.10115944843</v>
      </c>
      <c r="N18" s="30">
        <v>27678.964235876119</v>
      </c>
      <c r="O18" s="30">
        <v>33400.515371098343</v>
      </c>
      <c r="P18" s="30">
        <v>181.74305136568205</v>
      </c>
      <c r="Q18" s="30">
        <v>268.45551209257951</v>
      </c>
      <c r="R18" s="30">
        <v>1494.069098823873</v>
      </c>
      <c r="S18" s="30">
        <v>64.174586934959152</v>
      </c>
      <c r="T18" s="30">
        <v>15228.723534410707</v>
      </c>
      <c r="U18" s="88">
        <f t="shared" ref="U18:U22" si="3">SUM(L18:T18)</f>
        <v>113832.17865005069</v>
      </c>
      <c r="V18" s="29"/>
      <c r="W18" s="27" t="s">
        <v>192</v>
      </c>
      <c r="X18" s="88">
        <v>8378.4321</v>
      </c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</row>
    <row r="19" spans="1:38" s="26" customFormat="1" x14ac:dyDescent="0.25">
      <c r="A19" s="27" t="s">
        <v>193</v>
      </c>
      <c r="B19" s="29">
        <v>3.4392615479718405</v>
      </c>
      <c r="C19" s="29">
        <v>0</v>
      </c>
      <c r="D19" s="29">
        <v>0.23093989232412504</v>
      </c>
      <c r="E19" s="29">
        <v>0</v>
      </c>
      <c r="F19" s="29">
        <v>34.959714790379749</v>
      </c>
      <c r="G19" s="29">
        <v>0</v>
      </c>
      <c r="H19" s="29">
        <v>0.42501771998792948</v>
      </c>
      <c r="I19" s="88">
        <f t="shared" si="2"/>
        <v>39.054933950663646</v>
      </c>
      <c r="J19" s="29"/>
      <c r="K19" s="27" t="s">
        <v>193</v>
      </c>
      <c r="L19" s="35">
        <v>38.822471</v>
      </c>
      <c r="M19" s="30">
        <v>616.8190393235476</v>
      </c>
      <c r="N19" s="30">
        <v>756.52955183367635</v>
      </c>
      <c r="O19" s="30">
        <v>484.2757527147669</v>
      </c>
      <c r="P19" s="30">
        <v>0</v>
      </c>
      <c r="Q19" s="30">
        <v>0</v>
      </c>
      <c r="R19" s="30">
        <v>46.889842579709942</v>
      </c>
      <c r="S19" s="30">
        <v>0</v>
      </c>
      <c r="T19" s="30">
        <v>144.16508787919335</v>
      </c>
      <c r="U19" s="88">
        <f t="shared" si="3"/>
        <v>2087.5017453308938</v>
      </c>
      <c r="V19" s="29"/>
      <c r="W19" s="27" t="s">
        <v>193</v>
      </c>
      <c r="X19" s="88">
        <v>21.727546</v>
      </c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</row>
    <row r="20" spans="1:38" s="26" customFormat="1" x14ac:dyDescent="0.25">
      <c r="A20" s="27" t="s">
        <v>194</v>
      </c>
      <c r="B20" s="29">
        <v>6.2676212056988856</v>
      </c>
      <c r="C20" s="29">
        <v>8.68723940920421</v>
      </c>
      <c r="D20" s="29">
        <v>1.1293538681223736</v>
      </c>
      <c r="E20" s="29">
        <v>9.2280036483669825</v>
      </c>
      <c r="F20" s="29">
        <v>4.9008064466305932</v>
      </c>
      <c r="G20" s="29">
        <v>120.33352677690819</v>
      </c>
      <c r="H20" s="29">
        <v>118.34594447628533</v>
      </c>
      <c r="I20" s="88">
        <f t="shared" si="2"/>
        <v>268.89249583121659</v>
      </c>
      <c r="J20" s="29"/>
      <c r="K20" s="27" t="s">
        <v>194</v>
      </c>
      <c r="L20" s="35">
        <v>1121.6295</v>
      </c>
      <c r="M20" s="30">
        <v>794.82814594373224</v>
      </c>
      <c r="N20" s="30">
        <v>949.10257353004351</v>
      </c>
      <c r="O20" s="30">
        <v>541.7005748333778</v>
      </c>
      <c r="P20" s="30">
        <v>29.245684167470056</v>
      </c>
      <c r="Q20" s="30">
        <v>40.004354075705521</v>
      </c>
      <c r="R20" s="30">
        <v>150.75801630283627</v>
      </c>
      <c r="S20" s="30">
        <v>30.654686256428356</v>
      </c>
      <c r="T20" s="30">
        <v>786.55387304375995</v>
      </c>
      <c r="U20" s="88">
        <f t="shared" si="3"/>
        <v>4444.4774081533542</v>
      </c>
      <c r="V20" s="29"/>
      <c r="W20" s="27" t="s">
        <v>194</v>
      </c>
      <c r="X20" s="88">
        <v>199.45433</v>
      </c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</row>
    <row r="21" spans="1:38" s="26" customFormat="1" x14ac:dyDescent="0.25">
      <c r="A21" s="27" t="s">
        <v>195</v>
      </c>
      <c r="B21" s="29">
        <v>69.242357455760015</v>
      </c>
      <c r="C21" s="29">
        <v>0.42975188132998854</v>
      </c>
      <c r="D21" s="29">
        <v>0</v>
      </c>
      <c r="E21" s="29">
        <v>4.5933370141614747</v>
      </c>
      <c r="F21" s="29">
        <v>4.4936987747398938</v>
      </c>
      <c r="G21" s="29">
        <v>4.3495781688199457</v>
      </c>
      <c r="H21" s="29">
        <v>0</v>
      </c>
      <c r="I21" s="88">
        <f t="shared" si="2"/>
        <v>83.108723294811327</v>
      </c>
      <c r="J21" s="29"/>
      <c r="K21" s="27" t="s">
        <v>195</v>
      </c>
      <c r="L21" s="35">
        <v>63.344821000000003</v>
      </c>
      <c r="M21" s="30">
        <v>421.11888271125139</v>
      </c>
      <c r="N21" s="30">
        <v>520.31515351174801</v>
      </c>
      <c r="O21" s="30">
        <v>370.83142637226854</v>
      </c>
      <c r="P21" s="30">
        <v>0</v>
      </c>
      <c r="Q21" s="30">
        <v>35.305474991110373</v>
      </c>
      <c r="R21" s="30">
        <v>22.963799069282942</v>
      </c>
      <c r="S21" s="30">
        <v>0.17410578624495626</v>
      </c>
      <c r="T21" s="30">
        <v>184.70882866035799</v>
      </c>
      <c r="U21" s="88">
        <f t="shared" si="3"/>
        <v>1618.7624921022641</v>
      </c>
      <c r="V21" s="29"/>
      <c r="W21" s="27" t="s">
        <v>195</v>
      </c>
      <c r="X21" s="88">
        <v>7.4840498000000002</v>
      </c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</row>
    <row r="22" spans="1:38" s="26" customFormat="1" x14ac:dyDescent="0.25">
      <c r="A22" s="27" t="s">
        <v>196</v>
      </c>
      <c r="B22" s="29">
        <v>78.949240209430741</v>
      </c>
      <c r="C22" s="29">
        <v>9.1169912905341981</v>
      </c>
      <c r="D22" s="29">
        <v>1.3602937604464986</v>
      </c>
      <c r="E22" s="29">
        <v>13.821340662528456</v>
      </c>
      <c r="F22" s="29">
        <v>44.354220011750243</v>
      </c>
      <c r="G22" s="29">
        <v>124.68310494572813</v>
      </c>
      <c r="H22" s="29">
        <v>118.77096219627326</v>
      </c>
      <c r="I22" s="88">
        <f t="shared" si="2"/>
        <v>391.05615307669154</v>
      </c>
      <c r="J22" s="29"/>
      <c r="K22" s="27" t="s">
        <v>196</v>
      </c>
      <c r="L22" s="35">
        <v>1223.7967000000001</v>
      </c>
      <c r="M22" s="30">
        <v>1832.7660679785313</v>
      </c>
      <c r="N22" s="30">
        <v>2225.9472788754679</v>
      </c>
      <c r="O22" s="30">
        <v>1396.8077539204132</v>
      </c>
      <c r="P22" s="30">
        <v>29.245684167470056</v>
      </c>
      <c r="Q22" s="30">
        <v>75.309829066815894</v>
      </c>
      <c r="R22" s="30">
        <v>220.61165795182916</v>
      </c>
      <c r="S22" s="30">
        <v>30.828792042673314</v>
      </c>
      <c r="T22" s="30">
        <v>1115.4277895833113</v>
      </c>
      <c r="U22" s="88">
        <f t="shared" si="3"/>
        <v>8150.7415535865121</v>
      </c>
      <c r="V22" s="29"/>
      <c r="W22" s="27" t="s">
        <v>196</v>
      </c>
      <c r="X22" s="88">
        <v>228.66593</v>
      </c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</row>
    <row r="23" spans="1:38" s="26" customFormat="1" x14ac:dyDescent="0.25">
      <c r="A23" s="27" t="s">
        <v>197</v>
      </c>
      <c r="B23" s="34">
        <f t="shared" ref="B23:H23" si="4">B16/B17</f>
        <v>0.59905827984411852</v>
      </c>
      <c r="C23" s="34">
        <f t="shared" si="4"/>
        <v>0.21805418981146948</v>
      </c>
      <c r="D23" s="34">
        <f t="shared" si="4"/>
        <v>5.1886895109385572E-2</v>
      </c>
      <c r="E23" s="34">
        <f t="shared" si="4"/>
        <v>0.40202255940103637</v>
      </c>
      <c r="F23" s="34">
        <f t="shared" si="4"/>
        <v>0.3405640966222927</v>
      </c>
      <c r="G23" s="34">
        <f t="shared" si="4"/>
        <v>0.42291051512340294</v>
      </c>
      <c r="H23" s="34">
        <f t="shared" si="4"/>
        <v>0.5866021534521495</v>
      </c>
      <c r="I23" s="88">
        <f>I16/I17</f>
        <v>0.41760000883242254</v>
      </c>
      <c r="J23" s="29"/>
      <c r="K23" s="27" t="s">
        <v>197</v>
      </c>
      <c r="L23" s="30">
        <f t="shared" ref="L23:T23" si="5">L16/L17</f>
        <v>0.44374165161536039</v>
      </c>
      <c r="M23" s="30">
        <f t="shared" si="5"/>
        <v>0.27349844255845446</v>
      </c>
      <c r="N23" s="30">
        <f t="shared" si="5"/>
        <v>0.29105994370749155</v>
      </c>
      <c r="O23" s="30">
        <f t="shared" si="5"/>
        <v>0.1474866636762755</v>
      </c>
      <c r="P23" s="30">
        <f t="shared" si="5"/>
        <v>0.45737794434037982</v>
      </c>
      <c r="Q23" s="30">
        <f t="shared" si="5"/>
        <v>0.6083784964146709</v>
      </c>
      <c r="R23" s="30">
        <f t="shared" si="5"/>
        <v>0.41470540368787234</v>
      </c>
      <c r="S23" s="30">
        <f t="shared" si="5"/>
        <v>0.48203571254427069</v>
      </c>
      <c r="T23" s="30">
        <f t="shared" si="5"/>
        <v>0.26534291035212459</v>
      </c>
      <c r="U23" s="88">
        <f>U16/U17</f>
        <v>0.25448686411795152</v>
      </c>
      <c r="V23" s="29"/>
      <c r="W23" s="27" t="s">
        <v>197</v>
      </c>
      <c r="X23" s="88">
        <f>X16/X17</f>
        <v>0.75351315463640667</v>
      </c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</row>
    <row r="24" spans="1:38" s="26" customFormat="1" x14ac:dyDescent="0.25">
      <c r="A24" s="27" t="s">
        <v>198</v>
      </c>
      <c r="B24" s="34">
        <f t="shared" ref="B24:H24" si="6">B16/B18</f>
        <v>0.5414507597628484</v>
      </c>
      <c r="C24" s="34">
        <f t="shared" si="6"/>
        <v>0.21567414477282634</v>
      </c>
      <c r="D24" s="34">
        <f t="shared" si="6"/>
        <v>0.27307595745734442</v>
      </c>
      <c r="E24" s="34">
        <f t="shared" si="6"/>
        <v>0.46453269796890884</v>
      </c>
      <c r="F24" s="34">
        <f t="shared" si="6"/>
        <v>0.41327354997323351</v>
      </c>
      <c r="G24" s="34">
        <f t="shared" si="6"/>
        <v>0.5509300142540976</v>
      </c>
      <c r="H24" s="34">
        <f t="shared" si="6"/>
        <v>0.45725794315796792</v>
      </c>
      <c r="I24" s="88">
        <f>I16/I18</f>
        <v>0.47982492427690177</v>
      </c>
      <c r="J24" s="29"/>
      <c r="K24" s="27" t="s">
        <v>198</v>
      </c>
      <c r="L24" s="30">
        <f t="shared" ref="L24:T24" si="7">L16/L18</f>
        <v>0.14618223139864081</v>
      </c>
      <c r="M24" s="30">
        <f t="shared" si="7"/>
        <v>7.6367659384417738E-2</v>
      </c>
      <c r="N24" s="30">
        <f t="shared" si="7"/>
        <v>8.9307512682421569E-2</v>
      </c>
      <c r="O24" s="30">
        <f t="shared" si="7"/>
        <v>4.8961955637425107E-2</v>
      </c>
      <c r="P24" s="30">
        <f t="shared" si="7"/>
        <v>0.16091775695250829</v>
      </c>
      <c r="Q24" s="30">
        <f t="shared" si="7"/>
        <v>0.28053001586663129</v>
      </c>
      <c r="R24" s="30">
        <f t="shared" si="7"/>
        <v>0.15970678249430451</v>
      </c>
      <c r="S24" s="30">
        <f t="shared" si="7"/>
        <v>0.48038941137117486</v>
      </c>
      <c r="T24" s="30">
        <f t="shared" si="7"/>
        <v>7.3638049614477341E-2</v>
      </c>
      <c r="U24" s="88">
        <f>U16/U18</f>
        <v>7.8184215377716609E-2</v>
      </c>
      <c r="V24" s="29"/>
      <c r="W24" s="27" t="s">
        <v>198</v>
      </c>
      <c r="X24" s="88">
        <f>X16/X18</f>
        <v>2.7728631947736379E-2</v>
      </c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</row>
    <row r="25" spans="1:38" s="26" customFormat="1" ht="18" x14ac:dyDescent="0.25">
      <c r="A25" s="52" t="s">
        <v>237</v>
      </c>
      <c r="B25" s="106">
        <f t="shared" ref="B25:H25" si="8">B22/B16</f>
        <v>0.56209109313691319</v>
      </c>
      <c r="C25" s="106">
        <f t="shared" si="8"/>
        <v>1</v>
      </c>
      <c r="D25" s="106">
        <f t="shared" si="8"/>
        <v>0.16602100310343562</v>
      </c>
      <c r="E25" s="106">
        <f t="shared" si="8"/>
        <v>0.54140359505163271</v>
      </c>
      <c r="F25" s="106">
        <f t="shared" si="8"/>
        <v>0.89208636137651376</v>
      </c>
      <c r="G25" s="106">
        <f t="shared" si="8"/>
        <v>1.0000000000000002</v>
      </c>
      <c r="H25" s="106">
        <f t="shared" si="8"/>
        <v>1</v>
      </c>
      <c r="I25" s="97">
        <f>I22/I16</f>
        <v>0.82073745965925182</v>
      </c>
      <c r="J25" s="33"/>
      <c r="K25" s="52" t="s">
        <v>237</v>
      </c>
      <c r="L25" s="76">
        <f>L22/L16</f>
        <v>0.99919887515932482</v>
      </c>
      <c r="M25" s="76">
        <f t="shared" ref="M25:T25" si="9">M22/M16</f>
        <v>0.88437020424270352</v>
      </c>
      <c r="N25" s="76">
        <f t="shared" si="9"/>
        <v>0.90048616655924796</v>
      </c>
      <c r="O25" s="76">
        <f t="shared" si="9"/>
        <v>0.85413144955378384</v>
      </c>
      <c r="P25" s="76">
        <f t="shared" si="9"/>
        <v>1</v>
      </c>
      <c r="Q25" s="76">
        <f t="shared" si="9"/>
        <v>0.99999999999999922</v>
      </c>
      <c r="R25" s="76">
        <f t="shared" si="9"/>
        <v>0.92455854033703011</v>
      </c>
      <c r="S25" s="76">
        <f t="shared" si="9"/>
        <v>1</v>
      </c>
      <c r="T25" s="76">
        <f t="shared" si="9"/>
        <v>0.99466235281357374</v>
      </c>
      <c r="U25" s="97">
        <f>U22/U16</f>
        <v>0.91582604991427441</v>
      </c>
      <c r="V25" s="33"/>
      <c r="W25" s="52" t="s">
        <v>237</v>
      </c>
      <c r="X25" s="97">
        <f>X22/X16</f>
        <v>0.98426097072147045</v>
      </c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</row>
    <row r="26" spans="1:38" s="26" customFormat="1" ht="18" x14ac:dyDescent="0.25">
      <c r="A26" s="37" t="s">
        <v>233</v>
      </c>
      <c r="B26" s="38">
        <f t="shared" ref="B26:H26" si="10">B19/B16</f>
        <v>2.4486344364493574E-2</v>
      </c>
      <c r="C26" s="38">
        <f t="shared" si="10"/>
        <v>0</v>
      </c>
      <c r="D26" s="38">
        <f t="shared" si="10"/>
        <v>2.8185729946791614E-2</v>
      </c>
      <c r="E26" s="38">
        <f t="shared" si="10"/>
        <v>0</v>
      </c>
      <c r="F26" s="38">
        <f t="shared" si="10"/>
        <v>0.70313680984241256</v>
      </c>
      <c r="G26" s="38">
        <f t="shared" si="10"/>
        <v>0</v>
      </c>
      <c r="H26" s="38">
        <f t="shared" si="10"/>
        <v>3.5784649052987591E-3</v>
      </c>
      <c r="I26" s="90">
        <f>I19/I16</f>
        <v>8.1967377384652332E-2</v>
      </c>
      <c r="J26" s="29"/>
      <c r="K26" s="37" t="s">
        <v>233</v>
      </c>
      <c r="L26" s="39">
        <f>L19/L16</f>
        <v>3.1697560022923336E-2</v>
      </c>
      <c r="M26" s="39">
        <f t="shared" ref="M26:T26" si="11">M19/M16</f>
        <v>0.29763557352904013</v>
      </c>
      <c r="N26" s="39">
        <f t="shared" si="11"/>
        <v>0.30604695919107872</v>
      </c>
      <c r="O26" s="39">
        <f t="shared" si="11"/>
        <v>0.29612890499001449</v>
      </c>
      <c r="P26" s="39">
        <f t="shared" si="11"/>
        <v>0</v>
      </c>
      <c r="Q26" s="39">
        <f t="shared" si="11"/>
        <v>0</v>
      </c>
      <c r="R26" s="39">
        <f t="shared" si="11"/>
        <v>0.1965100340327246</v>
      </c>
      <c r="S26" s="39">
        <f t="shared" si="11"/>
        <v>0</v>
      </c>
      <c r="T26" s="39">
        <f t="shared" si="11"/>
        <v>0.12855658326126351</v>
      </c>
      <c r="U26" s="90">
        <f>U19/U16</f>
        <v>0.23455393169402058</v>
      </c>
      <c r="V26" s="29"/>
      <c r="W26" s="37" t="s">
        <v>233</v>
      </c>
      <c r="X26" s="90">
        <f>X19/X16</f>
        <v>9.352322629503837E-2</v>
      </c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38" s="26" customFormat="1" ht="18" x14ac:dyDescent="0.25">
      <c r="A27" s="40" t="s">
        <v>234</v>
      </c>
      <c r="B27" s="41">
        <f t="shared" ref="B27:H27" si="12">B20/B16</f>
        <v>4.4623280040870537E-2</v>
      </c>
      <c r="C27" s="41">
        <f t="shared" si="12"/>
        <v>0.95286253242600094</v>
      </c>
      <c r="D27" s="41">
        <f t="shared" si="12"/>
        <v>0.13783527315664401</v>
      </c>
      <c r="E27" s="41">
        <f t="shared" si="12"/>
        <v>0.36147537871781915</v>
      </c>
      <c r="F27" s="41">
        <f t="shared" si="12"/>
        <v>9.8568807875035108E-2</v>
      </c>
      <c r="G27" s="41">
        <f t="shared" si="12"/>
        <v>0.96511493541395832</v>
      </c>
      <c r="H27" s="41">
        <f t="shared" si="12"/>
        <v>0.99642153509470122</v>
      </c>
      <c r="I27" s="91">
        <f>I20/I16</f>
        <v>0.56434387290325605</v>
      </c>
      <c r="J27" s="29"/>
      <c r="K27" s="40" t="s">
        <v>234</v>
      </c>
      <c r="L27" s="42">
        <f t="shared" ref="L27:T27" si="13">L20/L16</f>
        <v>0.91578195524266071</v>
      </c>
      <c r="M27" s="42">
        <f t="shared" si="13"/>
        <v>0.38353085101657486</v>
      </c>
      <c r="N27" s="42">
        <f t="shared" si="13"/>
        <v>0.38395057520919829</v>
      </c>
      <c r="O27" s="42">
        <f t="shared" si="13"/>
        <v>0.33124350570645067</v>
      </c>
      <c r="P27" s="42">
        <f t="shared" si="13"/>
        <v>1</v>
      </c>
      <c r="Q27" s="42">
        <f t="shared" si="13"/>
        <v>0.53119698413089067</v>
      </c>
      <c r="R27" s="42">
        <f t="shared" si="13"/>
        <v>0.63180981817149162</v>
      </c>
      <c r="S27" s="42">
        <f t="shared" si="13"/>
        <v>0.9943524940580234</v>
      </c>
      <c r="T27" s="42">
        <f t="shared" si="13"/>
        <v>0.70139504617201498</v>
      </c>
      <c r="U27" s="91">
        <f>U20/U16</f>
        <v>0.49938624134772913</v>
      </c>
      <c r="V27" s="29"/>
      <c r="W27" s="40" t="s">
        <v>234</v>
      </c>
      <c r="X27" s="91">
        <f>X20/X16</f>
        <v>0.85852366577041239</v>
      </c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38" s="103" customFormat="1" ht="18" x14ac:dyDescent="0.25">
      <c r="A28" s="98" t="s">
        <v>247</v>
      </c>
      <c r="B28" s="99">
        <f t="shared" ref="B28:I28" si="14">B21/B16</f>
        <v>0.49298146873154902</v>
      </c>
      <c r="C28" s="99">
        <f t="shared" si="14"/>
        <v>4.7137467573999163E-2</v>
      </c>
      <c r="D28" s="99">
        <f t="shared" si="14"/>
        <v>0</v>
      </c>
      <c r="E28" s="99">
        <f t="shared" si="14"/>
        <v>0.17992821633381362</v>
      </c>
      <c r="F28" s="99">
        <f t="shared" si="14"/>
        <v>9.0380743659065899E-2</v>
      </c>
      <c r="G28" s="99">
        <f t="shared" si="14"/>
        <v>3.4885064586041743E-2</v>
      </c>
      <c r="H28" s="99">
        <f t="shared" si="14"/>
        <v>0</v>
      </c>
      <c r="I28" s="100">
        <f t="shared" si="14"/>
        <v>0.17442620937134345</v>
      </c>
      <c r="J28" s="101"/>
      <c r="K28" s="98" t="s">
        <v>247</v>
      </c>
      <c r="L28" s="102">
        <f t="shared" ref="L28:U28" si="15">L21/L16</f>
        <v>5.1719435009400481E-2</v>
      </c>
      <c r="M28" s="102">
        <f t="shared" si="15"/>
        <v>0.20320377969708844</v>
      </c>
      <c r="N28" s="102">
        <f t="shared" si="15"/>
        <v>0.2104886321589709</v>
      </c>
      <c r="O28" s="102">
        <f t="shared" si="15"/>
        <v>0.22675903885731866</v>
      </c>
      <c r="P28" s="102">
        <f t="shared" si="15"/>
        <v>0</v>
      </c>
      <c r="Q28" s="102">
        <f t="shared" si="15"/>
        <v>0.46880301586910855</v>
      </c>
      <c r="R28" s="102">
        <f t="shared" si="15"/>
        <v>9.6238688132813846E-2</v>
      </c>
      <c r="S28" s="102">
        <f t="shared" si="15"/>
        <v>5.6475059419765286E-3</v>
      </c>
      <c r="T28" s="102">
        <f t="shared" si="15"/>
        <v>0.16471072338029524</v>
      </c>
      <c r="U28" s="100">
        <f t="shared" si="15"/>
        <v>0.18188588720974319</v>
      </c>
      <c r="V28" s="101"/>
      <c r="W28" s="98" t="s">
        <v>247</v>
      </c>
      <c r="X28" s="100">
        <f t="shared" ref="X28" si="16">X21/X16</f>
        <v>3.2214060577698773E-2</v>
      </c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</row>
    <row r="29" spans="1:38" s="26" customFormat="1" ht="18" x14ac:dyDescent="0.25">
      <c r="A29" s="36" t="s">
        <v>236</v>
      </c>
      <c r="B29" s="45">
        <f t="shared" ref="B29:I29" si="17">(B16-B22)/B16</f>
        <v>0.43790890686308687</v>
      </c>
      <c r="C29" s="45">
        <f t="shared" si="17"/>
        <v>0</v>
      </c>
      <c r="D29" s="45">
        <f t="shared" si="17"/>
        <v>0.8339789968965643</v>
      </c>
      <c r="E29" s="45">
        <f t="shared" si="17"/>
        <v>0.45859640494836723</v>
      </c>
      <c r="F29" s="45">
        <f t="shared" si="17"/>
        <v>0.10791363862348628</v>
      </c>
      <c r="G29" s="45">
        <f t="shared" si="17"/>
        <v>-1.1397578462124187E-16</v>
      </c>
      <c r="H29" s="45">
        <f t="shared" si="17"/>
        <v>0</v>
      </c>
      <c r="I29" s="92">
        <f t="shared" si="17"/>
        <v>0.17926254034074815</v>
      </c>
      <c r="J29" s="29"/>
      <c r="K29" s="72" t="s">
        <v>292</v>
      </c>
      <c r="L29" s="46">
        <f t="shared" ref="L29:U29" si="18">(L16-L22)/L16</f>
        <v>8.0112484067514957E-4</v>
      </c>
      <c r="M29" s="46">
        <f t="shared" si="18"/>
        <v>0.11562979575729652</v>
      </c>
      <c r="N29" s="46">
        <f t="shared" si="18"/>
        <v>9.9513833440752056E-2</v>
      </c>
      <c r="O29" s="46">
        <f t="shared" si="18"/>
        <v>0.14586855044621619</v>
      </c>
      <c r="P29" s="46">
        <f t="shared" si="18"/>
        <v>0</v>
      </c>
      <c r="Q29" s="46">
        <f t="shared" si="18"/>
        <v>7.5479415589133426E-16</v>
      </c>
      <c r="R29" s="46">
        <f t="shared" si="18"/>
        <v>7.5441459662969904E-2</v>
      </c>
      <c r="S29" s="46">
        <f t="shared" si="18"/>
        <v>0</v>
      </c>
      <c r="T29" s="46">
        <f t="shared" si="18"/>
        <v>5.3376471864262105E-3</v>
      </c>
      <c r="U29" s="92">
        <f t="shared" si="18"/>
        <v>8.4173950085725591E-2</v>
      </c>
      <c r="V29" s="29"/>
      <c r="W29" s="36" t="s">
        <v>236</v>
      </c>
      <c r="X29" s="92">
        <f>(X16-X22)/X16</f>
        <v>1.573902927852952E-2</v>
      </c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38" s="26" customFormat="1" ht="18" x14ac:dyDescent="0.25">
      <c r="A30" s="43" t="s">
        <v>235</v>
      </c>
      <c r="B30" s="44">
        <f>SUM(B26:B29)</f>
        <v>1</v>
      </c>
      <c r="C30" s="44">
        <f t="shared" ref="C30:I30" si="19">SUM(C26:C29)</f>
        <v>1</v>
      </c>
      <c r="D30" s="44">
        <f t="shared" si="19"/>
        <v>0.99999999999999989</v>
      </c>
      <c r="E30" s="44">
        <f t="shared" si="19"/>
        <v>1</v>
      </c>
      <c r="F30" s="44">
        <f t="shared" si="19"/>
        <v>0.99999999999999978</v>
      </c>
      <c r="G30" s="44">
        <f t="shared" si="19"/>
        <v>0.99999999999999989</v>
      </c>
      <c r="H30" s="126">
        <f t="shared" si="19"/>
        <v>1</v>
      </c>
      <c r="I30" s="44">
        <f t="shared" si="19"/>
        <v>1</v>
      </c>
      <c r="J30" s="29"/>
      <c r="K30" s="127" t="s">
        <v>293</v>
      </c>
      <c r="L30" s="44">
        <f t="shared" ref="L30" si="20">SUM(L26:L29)</f>
        <v>1.0000000751156597</v>
      </c>
      <c r="M30" s="44">
        <f t="shared" ref="M30" si="21">SUM(M26:M29)</f>
        <v>1</v>
      </c>
      <c r="N30" s="44">
        <f t="shared" ref="N30" si="22">SUM(N26:N29)</f>
        <v>0.99999999999999989</v>
      </c>
      <c r="O30" s="44">
        <f t="shared" ref="O30" si="23">SUM(O26:O29)</f>
        <v>0.99999999999999989</v>
      </c>
      <c r="P30" s="44">
        <f t="shared" ref="P30" si="24">SUM(P26:P29)</f>
        <v>1</v>
      </c>
      <c r="Q30" s="44">
        <f t="shared" ref="Q30" si="25">SUM(Q26:Q29)</f>
        <v>1</v>
      </c>
      <c r="R30" s="44">
        <f t="shared" ref="R30" si="26">SUM(R26:R29)</f>
        <v>1</v>
      </c>
      <c r="S30" s="44">
        <f t="shared" ref="S30:U30" si="27">SUM(S26:S29)</f>
        <v>0.99999999999999989</v>
      </c>
      <c r="T30" s="126">
        <f t="shared" ref="T30" si="28">SUM(T26:T29)</f>
        <v>1</v>
      </c>
      <c r="U30" s="44">
        <f t="shared" si="27"/>
        <v>1.0000000103372186</v>
      </c>
      <c r="V30" s="29"/>
      <c r="W30" s="43" t="s">
        <v>235</v>
      </c>
      <c r="X30" s="93">
        <f>SUM(X26:X29)</f>
        <v>0.99999998192167916</v>
      </c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38" s="26" customForma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65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38" s="26" customForma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/>
    </row>
    <row r="33" spans="1:38" x14ac:dyDescent="0.25">
      <c r="A33" s="12"/>
      <c r="B33" s="137" t="s">
        <v>206</v>
      </c>
      <c r="C33" s="137"/>
      <c r="D33" s="137"/>
      <c r="E33" s="137"/>
      <c r="F33" s="137"/>
      <c r="G33" s="137"/>
      <c r="H33" s="137"/>
      <c r="I33" s="137"/>
      <c r="J33" s="12"/>
      <c r="K33" s="12"/>
      <c r="L33" s="137" t="s">
        <v>208</v>
      </c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22"/>
    </row>
    <row r="34" spans="1:38" s="22" customFormat="1" x14ac:dyDescent="0.25">
      <c r="A34" s="23" t="s">
        <v>20</v>
      </c>
      <c r="B34" s="23" t="s">
        <v>159</v>
      </c>
      <c r="C34" s="23" t="s">
        <v>161</v>
      </c>
      <c r="D34" s="23" t="s">
        <v>168</v>
      </c>
      <c r="E34" s="23" t="s">
        <v>169</v>
      </c>
      <c r="F34" s="23" t="s">
        <v>170</v>
      </c>
      <c r="G34" s="23" t="s">
        <v>171</v>
      </c>
      <c r="H34" s="23" t="s">
        <v>172</v>
      </c>
      <c r="I34" s="85" t="s">
        <v>207</v>
      </c>
      <c r="J34" s="23"/>
      <c r="K34" s="23" t="s">
        <v>20</v>
      </c>
      <c r="L34" s="23" t="s">
        <v>153</v>
      </c>
      <c r="M34" s="23" t="s">
        <v>154</v>
      </c>
      <c r="N34" s="23" t="s">
        <v>155</v>
      </c>
      <c r="O34" s="23" t="s">
        <v>156</v>
      </c>
      <c r="P34" s="23" t="s">
        <v>157</v>
      </c>
      <c r="Q34" s="23" t="s">
        <v>158</v>
      </c>
      <c r="R34" s="23" t="s">
        <v>160</v>
      </c>
      <c r="S34" s="23" t="s">
        <v>162</v>
      </c>
      <c r="T34" s="23" t="s">
        <v>163</v>
      </c>
      <c r="U34" s="23" t="s">
        <v>164</v>
      </c>
      <c r="V34" s="23" t="s">
        <v>165</v>
      </c>
      <c r="W34" s="23" t="s">
        <v>166</v>
      </c>
      <c r="X34" s="23" t="s">
        <v>167</v>
      </c>
      <c r="Y34" s="23" t="s">
        <v>174</v>
      </c>
      <c r="Z34" s="85" t="s">
        <v>209</v>
      </c>
      <c r="AA34" s="23"/>
      <c r="AB34" s="23" t="s">
        <v>20</v>
      </c>
      <c r="AC34" s="23" t="s">
        <v>153</v>
      </c>
      <c r="AD34" s="23" t="s">
        <v>154</v>
      </c>
      <c r="AE34" s="23" t="s">
        <v>155</v>
      </c>
      <c r="AF34" s="23" t="s">
        <v>156</v>
      </c>
      <c r="AG34" s="23" t="s">
        <v>157</v>
      </c>
      <c r="AH34" s="23" t="s">
        <v>164</v>
      </c>
      <c r="AI34" s="23" t="s">
        <v>167</v>
      </c>
      <c r="AJ34" s="23" t="s">
        <v>174</v>
      </c>
      <c r="AK34" s="85" t="s">
        <v>210</v>
      </c>
      <c r="AL34" s="32"/>
    </row>
    <row r="35" spans="1:38" s="22" customFormat="1" x14ac:dyDescent="0.25">
      <c r="A35" s="27" t="s">
        <v>179</v>
      </c>
      <c r="B35" s="47">
        <v>1</v>
      </c>
      <c r="C35" s="47">
        <v>4</v>
      </c>
      <c r="D35" s="47">
        <v>5</v>
      </c>
      <c r="E35" s="47">
        <v>3</v>
      </c>
      <c r="F35" s="47">
        <v>2</v>
      </c>
      <c r="G35" s="47">
        <v>2</v>
      </c>
      <c r="H35" s="47">
        <v>11</v>
      </c>
      <c r="I35" s="86">
        <f>SUM(B35:H35)</f>
        <v>28</v>
      </c>
      <c r="J35" s="20"/>
      <c r="K35" s="27" t="s">
        <v>179</v>
      </c>
      <c r="L35" s="28">
        <v>9</v>
      </c>
      <c r="M35" s="28">
        <v>13</v>
      </c>
      <c r="N35" s="28">
        <v>17</v>
      </c>
      <c r="O35" s="28">
        <v>8</v>
      </c>
      <c r="P35" s="28">
        <v>22</v>
      </c>
      <c r="Q35" s="20">
        <v>129</v>
      </c>
      <c r="R35" s="20">
        <v>5</v>
      </c>
      <c r="S35" s="20">
        <v>6</v>
      </c>
      <c r="T35" s="20">
        <v>8</v>
      </c>
      <c r="U35" s="28">
        <v>7</v>
      </c>
      <c r="V35" s="20">
        <v>8</v>
      </c>
      <c r="W35" s="20">
        <v>58</v>
      </c>
      <c r="X35" s="28">
        <v>60</v>
      </c>
      <c r="Y35" s="28">
        <v>11</v>
      </c>
      <c r="Z35" s="86">
        <f>SUM(L35:Y35)</f>
        <v>361</v>
      </c>
      <c r="AA35" s="20"/>
      <c r="AB35" s="27" t="s">
        <v>179</v>
      </c>
      <c r="AC35" s="28">
        <v>5</v>
      </c>
      <c r="AD35" s="28">
        <v>18</v>
      </c>
      <c r="AE35" s="28">
        <v>17</v>
      </c>
      <c r="AF35" s="28">
        <v>16</v>
      </c>
      <c r="AG35" s="28">
        <v>8</v>
      </c>
      <c r="AH35" s="28">
        <v>6</v>
      </c>
      <c r="AI35" s="28">
        <v>13</v>
      </c>
      <c r="AJ35" s="28">
        <v>10</v>
      </c>
      <c r="AK35" s="86">
        <f>SUM(AC35:AJ35)</f>
        <v>93</v>
      </c>
      <c r="AL35" s="18"/>
    </row>
    <row r="36" spans="1:38" x14ac:dyDescent="0.25">
      <c r="A36" s="37" t="s">
        <v>180</v>
      </c>
      <c r="B36" s="60">
        <v>1</v>
      </c>
      <c r="C36" s="60">
        <v>3</v>
      </c>
      <c r="D36" s="60">
        <v>4</v>
      </c>
      <c r="E36" s="60">
        <v>1</v>
      </c>
      <c r="F36" s="60">
        <v>2</v>
      </c>
      <c r="G36" s="60">
        <v>2</v>
      </c>
      <c r="H36" s="60">
        <v>9</v>
      </c>
      <c r="I36" s="87">
        <f t="shared" ref="I36:I41" si="29">SUM(B36:H36)</f>
        <v>22</v>
      </c>
      <c r="J36" s="20"/>
      <c r="K36" s="37" t="s">
        <v>180</v>
      </c>
      <c r="L36" s="59">
        <v>9</v>
      </c>
      <c r="M36" s="59">
        <v>13</v>
      </c>
      <c r="N36" s="59">
        <v>17</v>
      </c>
      <c r="O36" s="59">
        <v>8</v>
      </c>
      <c r="P36" s="59">
        <v>22</v>
      </c>
      <c r="Q36" s="24">
        <v>97</v>
      </c>
      <c r="R36" s="24">
        <v>4</v>
      </c>
      <c r="S36" s="24">
        <v>5</v>
      </c>
      <c r="T36" s="24">
        <v>5</v>
      </c>
      <c r="U36" s="59">
        <v>7</v>
      </c>
      <c r="V36" s="24">
        <v>5</v>
      </c>
      <c r="W36" s="24">
        <v>56</v>
      </c>
      <c r="X36" s="59">
        <v>60</v>
      </c>
      <c r="Y36" s="59">
        <v>11</v>
      </c>
      <c r="Z36" s="87">
        <f t="shared" ref="Z36:Z40" si="30">SUM(L36:Y36)</f>
        <v>319</v>
      </c>
      <c r="AA36" s="20"/>
      <c r="AB36" s="37" t="s">
        <v>180</v>
      </c>
      <c r="AC36" s="59">
        <v>5</v>
      </c>
      <c r="AD36" s="59">
        <v>18</v>
      </c>
      <c r="AE36" s="59">
        <v>17</v>
      </c>
      <c r="AF36" s="59">
        <v>16</v>
      </c>
      <c r="AG36" s="59">
        <v>8</v>
      </c>
      <c r="AH36" s="59">
        <v>6</v>
      </c>
      <c r="AI36" s="59">
        <v>13</v>
      </c>
      <c r="AJ36" s="59">
        <v>10</v>
      </c>
      <c r="AK36" s="87">
        <f t="shared" ref="AK36:AK41" si="31">SUM(AC36:AJ36)</f>
        <v>93</v>
      </c>
      <c r="AL36" s="18"/>
    </row>
    <row r="37" spans="1:38" x14ac:dyDescent="0.25">
      <c r="A37" s="27" t="s">
        <v>181</v>
      </c>
      <c r="B37" s="47">
        <v>1</v>
      </c>
      <c r="C37" s="47">
        <v>3</v>
      </c>
      <c r="D37" s="47">
        <v>2</v>
      </c>
      <c r="E37" s="47">
        <v>1</v>
      </c>
      <c r="F37" s="47">
        <v>2</v>
      </c>
      <c r="G37" s="47">
        <v>1</v>
      </c>
      <c r="H37" s="47">
        <v>6</v>
      </c>
      <c r="I37" s="86">
        <f t="shared" si="29"/>
        <v>16</v>
      </c>
      <c r="J37" s="20"/>
      <c r="K37" s="27" t="s">
        <v>181</v>
      </c>
      <c r="L37" s="28">
        <v>9</v>
      </c>
      <c r="M37" s="28">
        <v>13</v>
      </c>
      <c r="N37" s="28">
        <v>17</v>
      </c>
      <c r="O37" s="28">
        <v>8</v>
      </c>
      <c r="P37" s="28">
        <v>22</v>
      </c>
      <c r="Q37" s="20">
        <v>82</v>
      </c>
      <c r="R37" s="20">
        <v>4</v>
      </c>
      <c r="S37" s="20">
        <v>4</v>
      </c>
      <c r="T37" s="20">
        <v>4</v>
      </c>
      <c r="U37" s="28">
        <v>7</v>
      </c>
      <c r="V37" s="20">
        <v>4</v>
      </c>
      <c r="W37" s="20">
        <v>51</v>
      </c>
      <c r="X37" s="28">
        <v>48</v>
      </c>
      <c r="Y37" s="28">
        <v>10</v>
      </c>
      <c r="Z37" s="86">
        <f t="shared" si="30"/>
        <v>283</v>
      </c>
      <c r="AA37" s="20"/>
      <c r="AB37" s="27" t="s">
        <v>181</v>
      </c>
      <c r="AC37" s="28">
        <v>5</v>
      </c>
      <c r="AD37" s="28">
        <v>18</v>
      </c>
      <c r="AE37" s="28">
        <v>17</v>
      </c>
      <c r="AF37" s="28">
        <v>16</v>
      </c>
      <c r="AG37" s="28">
        <v>8</v>
      </c>
      <c r="AH37" s="28">
        <v>5</v>
      </c>
      <c r="AI37" s="28">
        <v>13</v>
      </c>
      <c r="AJ37" s="28">
        <v>10</v>
      </c>
      <c r="AK37" s="86">
        <f t="shared" si="31"/>
        <v>92</v>
      </c>
      <c r="AL37" s="18"/>
    </row>
    <row r="38" spans="1:38" x14ac:dyDescent="0.25">
      <c r="A38" s="27" t="s">
        <v>182</v>
      </c>
      <c r="B38" s="47">
        <v>1</v>
      </c>
      <c r="C38" s="47">
        <v>3</v>
      </c>
      <c r="D38" s="47">
        <v>2</v>
      </c>
      <c r="E38" s="47">
        <v>0</v>
      </c>
      <c r="F38" s="47">
        <v>2</v>
      </c>
      <c r="G38" s="47">
        <v>1</v>
      </c>
      <c r="H38" s="47">
        <v>5</v>
      </c>
      <c r="I38" s="86">
        <f t="shared" si="29"/>
        <v>14</v>
      </c>
      <c r="J38" s="20"/>
      <c r="K38" s="27" t="s">
        <v>182</v>
      </c>
      <c r="L38" s="28">
        <v>9</v>
      </c>
      <c r="M38" s="28">
        <v>13</v>
      </c>
      <c r="N38" s="28">
        <v>17</v>
      </c>
      <c r="O38" s="28">
        <v>8</v>
      </c>
      <c r="P38" s="28">
        <v>22</v>
      </c>
      <c r="Q38" s="20">
        <v>73</v>
      </c>
      <c r="R38" s="20">
        <v>4</v>
      </c>
      <c r="S38" s="20">
        <v>2</v>
      </c>
      <c r="T38" s="20">
        <v>4</v>
      </c>
      <c r="U38" s="28">
        <v>6</v>
      </c>
      <c r="V38" s="20">
        <v>4</v>
      </c>
      <c r="W38" s="20">
        <v>49</v>
      </c>
      <c r="X38" s="28">
        <v>46</v>
      </c>
      <c r="Y38" s="28">
        <v>9</v>
      </c>
      <c r="Z38" s="86">
        <f t="shared" si="30"/>
        <v>266</v>
      </c>
      <c r="AA38" s="20"/>
      <c r="AB38" s="27" t="s">
        <v>182</v>
      </c>
      <c r="AC38" s="28">
        <v>5</v>
      </c>
      <c r="AD38" s="28">
        <v>18</v>
      </c>
      <c r="AE38" s="28">
        <v>17</v>
      </c>
      <c r="AF38" s="28">
        <v>16</v>
      </c>
      <c r="AG38" s="28">
        <v>8</v>
      </c>
      <c r="AH38" s="28">
        <v>5</v>
      </c>
      <c r="AI38" s="28">
        <v>11</v>
      </c>
      <c r="AJ38" s="28">
        <v>10</v>
      </c>
      <c r="AK38" s="86">
        <f t="shared" si="31"/>
        <v>90</v>
      </c>
      <c r="AL38" s="18"/>
    </row>
    <row r="39" spans="1:38" x14ac:dyDescent="0.25">
      <c r="A39" s="27" t="s">
        <v>183</v>
      </c>
      <c r="B39" s="47">
        <v>1</v>
      </c>
      <c r="C39" s="47">
        <v>2</v>
      </c>
      <c r="D39" s="47">
        <v>1</v>
      </c>
      <c r="E39" s="47">
        <v>1</v>
      </c>
      <c r="F39" s="47">
        <v>2</v>
      </c>
      <c r="G39" s="47">
        <v>1</v>
      </c>
      <c r="H39" s="47">
        <v>4</v>
      </c>
      <c r="I39" s="86">
        <f t="shared" si="29"/>
        <v>12</v>
      </c>
      <c r="J39" s="20"/>
      <c r="K39" s="27" t="s">
        <v>183</v>
      </c>
      <c r="L39" s="28">
        <v>2</v>
      </c>
      <c r="M39" s="28">
        <v>5</v>
      </c>
      <c r="N39" s="28">
        <v>5</v>
      </c>
      <c r="O39" s="28">
        <v>2</v>
      </c>
      <c r="P39" s="28">
        <v>8</v>
      </c>
      <c r="Q39" s="20">
        <v>44</v>
      </c>
      <c r="R39" s="20">
        <v>2</v>
      </c>
      <c r="S39" s="20">
        <v>4</v>
      </c>
      <c r="T39" s="20">
        <v>2</v>
      </c>
      <c r="U39" s="28">
        <v>5</v>
      </c>
      <c r="V39" s="20">
        <v>2</v>
      </c>
      <c r="W39" s="20">
        <v>19</v>
      </c>
      <c r="X39" s="28">
        <v>20</v>
      </c>
      <c r="Y39" s="28">
        <v>3</v>
      </c>
      <c r="Z39" s="86">
        <f t="shared" si="30"/>
        <v>123</v>
      </c>
      <c r="AA39" s="20"/>
      <c r="AB39" s="27" t="s">
        <v>183</v>
      </c>
      <c r="AC39" s="28">
        <v>3</v>
      </c>
      <c r="AD39" s="28">
        <v>11</v>
      </c>
      <c r="AE39" s="28">
        <v>4</v>
      </c>
      <c r="AF39" s="28">
        <v>4</v>
      </c>
      <c r="AG39" s="28">
        <v>2</v>
      </c>
      <c r="AH39" s="28">
        <v>2</v>
      </c>
      <c r="AI39" s="28">
        <v>4</v>
      </c>
      <c r="AJ39" s="28">
        <v>1</v>
      </c>
      <c r="AK39" s="86">
        <f t="shared" si="31"/>
        <v>31</v>
      </c>
      <c r="AL39" s="18"/>
    </row>
    <row r="40" spans="1:38" x14ac:dyDescent="0.25">
      <c r="A40" s="27" t="s">
        <v>184</v>
      </c>
      <c r="B40" s="47">
        <v>1</v>
      </c>
      <c r="C40" s="47">
        <v>3</v>
      </c>
      <c r="D40" s="47">
        <v>1</v>
      </c>
      <c r="E40" s="47">
        <v>0</v>
      </c>
      <c r="F40" s="47">
        <v>2</v>
      </c>
      <c r="G40" s="47">
        <v>0</v>
      </c>
      <c r="H40" s="47">
        <v>0</v>
      </c>
      <c r="I40" s="86">
        <f t="shared" si="29"/>
        <v>7</v>
      </c>
      <c r="J40" s="20"/>
      <c r="K40" s="27" t="s">
        <v>184</v>
      </c>
      <c r="L40" s="28">
        <v>0</v>
      </c>
      <c r="M40" s="28">
        <v>1</v>
      </c>
      <c r="N40" s="28">
        <v>1</v>
      </c>
      <c r="O40" s="28">
        <v>0</v>
      </c>
      <c r="P40" s="28">
        <v>0</v>
      </c>
      <c r="Q40" s="20">
        <v>44</v>
      </c>
      <c r="R40" s="20">
        <v>1</v>
      </c>
      <c r="S40" s="20">
        <v>1</v>
      </c>
      <c r="T40" s="20">
        <v>0</v>
      </c>
      <c r="U40" s="28">
        <v>1</v>
      </c>
      <c r="V40" s="20">
        <v>0</v>
      </c>
      <c r="W40" s="20">
        <v>6</v>
      </c>
      <c r="X40" s="28">
        <v>7</v>
      </c>
      <c r="Y40" s="28">
        <v>0</v>
      </c>
      <c r="Z40" s="86">
        <f t="shared" si="30"/>
        <v>62</v>
      </c>
      <c r="AA40" s="20"/>
      <c r="AB40" s="27" t="s">
        <v>184</v>
      </c>
      <c r="AC40" s="28">
        <v>1</v>
      </c>
      <c r="AD40" s="28">
        <v>9</v>
      </c>
      <c r="AE40" s="28">
        <v>3</v>
      </c>
      <c r="AF40" s="28">
        <v>1</v>
      </c>
      <c r="AG40" s="28">
        <v>1</v>
      </c>
      <c r="AH40" s="28">
        <v>0</v>
      </c>
      <c r="AI40" s="28">
        <v>2</v>
      </c>
      <c r="AJ40" s="28">
        <v>0</v>
      </c>
      <c r="AK40" s="86">
        <f t="shared" si="31"/>
        <v>17</v>
      </c>
      <c r="AL40" s="18"/>
    </row>
    <row r="41" spans="1:38" x14ac:dyDescent="0.25">
      <c r="A41" s="27" t="s">
        <v>185</v>
      </c>
      <c r="B41" s="47">
        <v>1</v>
      </c>
      <c r="C41" s="47">
        <v>1</v>
      </c>
      <c r="D41" s="47">
        <v>1</v>
      </c>
      <c r="E41" s="47">
        <v>0</v>
      </c>
      <c r="F41" s="47">
        <v>2</v>
      </c>
      <c r="G41" s="47">
        <v>1</v>
      </c>
      <c r="H41" s="47">
        <v>5</v>
      </c>
      <c r="I41" s="86">
        <f t="shared" si="29"/>
        <v>11</v>
      </c>
      <c r="J41" s="20"/>
      <c r="K41" s="27" t="s">
        <v>185</v>
      </c>
      <c r="L41" s="28">
        <v>9</v>
      </c>
      <c r="M41" s="28">
        <v>13</v>
      </c>
      <c r="N41" s="28">
        <v>17</v>
      </c>
      <c r="O41" s="28">
        <v>8</v>
      </c>
      <c r="P41" s="28">
        <v>22</v>
      </c>
      <c r="Q41" s="20">
        <v>42</v>
      </c>
      <c r="R41" s="20">
        <v>3</v>
      </c>
      <c r="S41" s="20">
        <v>2</v>
      </c>
      <c r="T41" s="20">
        <v>4</v>
      </c>
      <c r="U41" s="28">
        <v>5</v>
      </c>
      <c r="V41" s="20">
        <v>4</v>
      </c>
      <c r="W41" s="20">
        <v>46</v>
      </c>
      <c r="X41" s="28">
        <v>42</v>
      </c>
      <c r="Y41" s="28">
        <v>9</v>
      </c>
      <c r="Z41" s="86">
        <f>SUM(L41:Y41)</f>
        <v>226</v>
      </c>
      <c r="AA41" s="20"/>
      <c r="AB41" s="27" t="s">
        <v>185</v>
      </c>
      <c r="AC41" s="28">
        <v>5</v>
      </c>
      <c r="AD41" s="28">
        <v>17</v>
      </c>
      <c r="AE41" s="28">
        <v>16</v>
      </c>
      <c r="AF41" s="28">
        <v>15</v>
      </c>
      <c r="AG41" s="28">
        <v>8</v>
      </c>
      <c r="AH41" s="28">
        <v>5</v>
      </c>
      <c r="AI41" s="28">
        <v>9</v>
      </c>
      <c r="AJ41" s="28">
        <v>10</v>
      </c>
      <c r="AK41" s="86">
        <f t="shared" si="31"/>
        <v>85</v>
      </c>
      <c r="AL41" s="18"/>
    </row>
    <row r="42" spans="1:38" x14ac:dyDescent="0.25">
      <c r="A42" s="27" t="s">
        <v>186</v>
      </c>
      <c r="B42" s="35">
        <v>1</v>
      </c>
      <c r="C42" s="35">
        <v>0.75</v>
      </c>
      <c r="D42" s="35">
        <v>0.8</v>
      </c>
      <c r="E42" s="35">
        <v>0.33333333333333331</v>
      </c>
      <c r="F42" s="35">
        <v>1</v>
      </c>
      <c r="G42" s="35">
        <v>1</v>
      </c>
      <c r="H42" s="35">
        <v>0.81818181818181823</v>
      </c>
      <c r="I42" s="88">
        <f>I36/I35</f>
        <v>0.7857142857142857</v>
      </c>
      <c r="J42" s="20"/>
      <c r="K42" s="27" t="s">
        <v>186</v>
      </c>
      <c r="L42" s="35">
        <v>1</v>
      </c>
      <c r="M42" s="35">
        <v>1</v>
      </c>
      <c r="N42" s="35">
        <v>1</v>
      </c>
      <c r="O42" s="35">
        <v>1</v>
      </c>
      <c r="P42" s="35">
        <v>1</v>
      </c>
      <c r="Q42" s="35">
        <v>0.75193798449612403</v>
      </c>
      <c r="R42" s="35">
        <v>0.8</v>
      </c>
      <c r="S42" s="35">
        <v>0.83333333333333337</v>
      </c>
      <c r="T42" s="35">
        <v>0.625</v>
      </c>
      <c r="U42" s="35">
        <v>1</v>
      </c>
      <c r="V42" s="35">
        <v>0.625</v>
      </c>
      <c r="W42" s="35">
        <v>0.96551724137931039</v>
      </c>
      <c r="X42" s="35">
        <v>1</v>
      </c>
      <c r="Y42" s="35">
        <v>1</v>
      </c>
      <c r="Z42" s="88">
        <f>Z36/Z35</f>
        <v>0.88365650969529086</v>
      </c>
      <c r="AA42" s="20"/>
      <c r="AB42" s="27" t="s">
        <v>186</v>
      </c>
      <c r="AC42" s="28">
        <v>1</v>
      </c>
      <c r="AD42" s="28">
        <v>1</v>
      </c>
      <c r="AE42" s="28">
        <v>1</v>
      </c>
      <c r="AF42" s="28">
        <v>1</v>
      </c>
      <c r="AG42" s="28">
        <v>1</v>
      </c>
      <c r="AH42" s="28">
        <v>1</v>
      </c>
      <c r="AI42" s="28">
        <v>1</v>
      </c>
      <c r="AJ42" s="28">
        <v>1</v>
      </c>
      <c r="AK42" s="86">
        <f>AK36/AK35</f>
        <v>1</v>
      </c>
      <c r="AL42" s="18"/>
    </row>
    <row r="43" spans="1:38" x14ac:dyDescent="0.25">
      <c r="A43" s="27" t="s">
        <v>187</v>
      </c>
      <c r="B43" s="35">
        <f t="shared" ref="B43:H43" si="32">B37/B36</f>
        <v>1</v>
      </c>
      <c r="C43" s="35">
        <f t="shared" si="32"/>
        <v>1</v>
      </c>
      <c r="D43" s="35">
        <f t="shared" si="32"/>
        <v>0.5</v>
      </c>
      <c r="E43" s="35">
        <f t="shared" si="32"/>
        <v>1</v>
      </c>
      <c r="F43" s="35">
        <f t="shared" si="32"/>
        <v>1</v>
      </c>
      <c r="G43" s="35">
        <f t="shared" si="32"/>
        <v>0.5</v>
      </c>
      <c r="H43" s="35">
        <f t="shared" si="32"/>
        <v>0.66666666666666663</v>
      </c>
      <c r="I43" s="88">
        <f>I37/I36</f>
        <v>0.72727272727272729</v>
      </c>
      <c r="J43" s="20"/>
      <c r="K43" s="27" t="s">
        <v>187</v>
      </c>
      <c r="L43" s="35">
        <v>1</v>
      </c>
      <c r="M43" s="35">
        <v>1</v>
      </c>
      <c r="N43" s="35">
        <v>1</v>
      </c>
      <c r="O43" s="35">
        <v>1</v>
      </c>
      <c r="P43" s="35">
        <v>1</v>
      </c>
      <c r="Q43" s="35">
        <v>0.84536082474226804</v>
      </c>
      <c r="R43" s="35">
        <v>1</v>
      </c>
      <c r="S43" s="35">
        <v>0.8</v>
      </c>
      <c r="T43" s="35">
        <v>0.8</v>
      </c>
      <c r="U43" s="35">
        <v>1</v>
      </c>
      <c r="V43" s="35">
        <v>0.8</v>
      </c>
      <c r="W43" s="35">
        <v>0.9107142857142857</v>
      </c>
      <c r="X43" s="35">
        <v>0.8</v>
      </c>
      <c r="Y43" s="35">
        <v>0.90909090999999997</v>
      </c>
      <c r="Z43" s="88">
        <f>Z37/Z36</f>
        <v>0.88714733542319746</v>
      </c>
      <c r="AA43" s="20"/>
      <c r="AB43" s="27" t="s">
        <v>187</v>
      </c>
      <c r="AC43" s="35">
        <f t="shared" ref="AC43:AJ43" si="33">AC37/AC36</f>
        <v>1</v>
      </c>
      <c r="AD43" s="35">
        <f t="shared" si="33"/>
        <v>1</v>
      </c>
      <c r="AE43" s="35">
        <f t="shared" si="33"/>
        <v>1</v>
      </c>
      <c r="AF43" s="35">
        <f t="shared" si="33"/>
        <v>1</v>
      </c>
      <c r="AG43" s="35">
        <f t="shared" si="33"/>
        <v>1</v>
      </c>
      <c r="AH43" s="35">
        <f t="shared" si="33"/>
        <v>0.83333333333333337</v>
      </c>
      <c r="AI43" s="35">
        <f t="shared" si="33"/>
        <v>1</v>
      </c>
      <c r="AJ43" s="35">
        <f t="shared" si="33"/>
        <v>1</v>
      </c>
      <c r="AK43" s="88">
        <f>AK37/AK36</f>
        <v>0.989247311827957</v>
      </c>
      <c r="AL43" s="18"/>
    </row>
    <row r="44" spans="1:38" x14ac:dyDescent="0.25">
      <c r="A44" s="27" t="s">
        <v>188</v>
      </c>
      <c r="B44" s="35">
        <f t="shared" ref="B44:H44" si="34">B40/B36</f>
        <v>1</v>
      </c>
      <c r="C44" s="35">
        <f t="shared" si="34"/>
        <v>1</v>
      </c>
      <c r="D44" s="35">
        <f t="shared" si="34"/>
        <v>0.25</v>
      </c>
      <c r="E44" s="35">
        <f t="shared" si="34"/>
        <v>0</v>
      </c>
      <c r="F44" s="35">
        <f t="shared" si="34"/>
        <v>1</v>
      </c>
      <c r="G44" s="35">
        <f t="shared" si="34"/>
        <v>0</v>
      </c>
      <c r="H44" s="35">
        <f t="shared" si="34"/>
        <v>0</v>
      </c>
      <c r="I44" s="88">
        <f>I40/I36</f>
        <v>0.31818181818181818</v>
      </c>
      <c r="J44" s="20"/>
      <c r="K44" s="27" t="s">
        <v>188</v>
      </c>
      <c r="L44" s="35">
        <v>0</v>
      </c>
      <c r="M44" s="35">
        <v>7.6923077000000006E-2</v>
      </c>
      <c r="N44" s="35">
        <v>5.8823528999999999E-2</v>
      </c>
      <c r="O44" s="35">
        <v>0</v>
      </c>
      <c r="P44" s="35">
        <v>0</v>
      </c>
      <c r="Q44" s="35">
        <v>0.45360824742268041</v>
      </c>
      <c r="R44" s="35">
        <v>0.25</v>
      </c>
      <c r="S44" s="35">
        <v>0.2</v>
      </c>
      <c r="T44" s="35">
        <v>0</v>
      </c>
      <c r="U44" s="35">
        <v>0.14285713999999999</v>
      </c>
      <c r="V44" s="35">
        <v>0</v>
      </c>
      <c r="W44" s="35">
        <v>0.10714285714285714</v>
      </c>
      <c r="X44" s="35">
        <v>0.11666667</v>
      </c>
      <c r="Y44" s="35">
        <v>0</v>
      </c>
      <c r="Z44" s="88">
        <f>Z40/Z36</f>
        <v>0.19435736677115986</v>
      </c>
      <c r="AA44" s="20"/>
      <c r="AB44" s="27" t="s">
        <v>188</v>
      </c>
      <c r="AC44" s="35">
        <f t="shared" ref="AC44:AJ44" si="35">AC40/AC36</f>
        <v>0.2</v>
      </c>
      <c r="AD44" s="35">
        <f t="shared" si="35"/>
        <v>0.5</v>
      </c>
      <c r="AE44" s="35">
        <f t="shared" si="35"/>
        <v>0.17647058823529413</v>
      </c>
      <c r="AF44" s="35">
        <f t="shared" si="35"/>
        <v>6.25E-2</v>
      </c>
      <c r="AG44" s="35">
        <f t="shared" si="35"/>
        <v>0.125</v>
      </c>
      <c r="AH44" s="35">
        <f t="shared" si="35"/>
        <v>0</v>
      </c>
      <c r="AI44" s="35">
        <f t="shared" si="35"/>
        <v>0.15384615384615385</v>
      </c>
      <c r="AJ44" s="35">
        <f t="shared" si="35"/>
        <v>0</v>
      </c>
      <c r="AK44" s="88">
        <f>AK40/AK36</f>
        <v>0.18279569892473119</v>
      </c>
      <c r="AL44" s="18"/>
    </row>
    <row r="45" spans="1:38" x14ac:dyDescent="0.25">
      <c r="A45" s="27" t="s">
        <v>189</v>
      </c>
      <c r="B45" s="35">
        <f t="shared" ref="B45:H45" si="36">B41/B36</f>
        <v>1</v>
      </c>
      <c r="C45" s="35">
        <f t="shared" si="36"/>
        <v>0.33333333333333331</v>
      </c>
      <c r="D45" s="35">
        <f t="shared" si="36"/>
        <v>0.25</v>
      </c>
      <c r="E45" s="35">
        <f t="shared" si="36"/>
        <v>0</v>
      </c>
      <c r="F45" s="35">
        <f t="shared" si="36"/>
        <v>1</v>
      </c>
      <c r="G45" s="35">
        <f t="shared" si="36"/>
        <v>0.5</v>
      </c>
      <c r="H45" s="35">
        <f t="shared" si="36"/>
        <v>0.55555555555555558</v>
      </c>
      <c r="I45" s="88">
        <f>I41/I36</f>
        <v>0.5</v>
      </c>
      <c r="J45" s="20"/>
      <c r="K45" s="27" t="s">
        <v>189</v>
      </c>
      <c r="L45" s="35">
        <v>1</v>
      </c>
      <c r="M45" s="35">
        <v>1</v>
      </c>
      <c r="N45" s="35">
        <v>1</v>
      </c>
      <c r="O45" s="35">
        <v>1</v>
      </c>
      <c r="P45" s="35">
        <v>1</v>
      </c>
      <c r="Q45" s="35">
        <v>0.4329896907216495</v>
      </c>
      <c r="R45" s="35">
        <v>0.75</v>
      </c>
      <c r="S45" s="35">
        <v>0.4</v>
      </c>
      <c r="T45" s="35">
        <v>0.8</v>
      </c>
      <c r="U45" s="35">
        <v>0.71428570999999996</v>
      </c>
      <c r="V45" s="35">
        <v>0.8</v>
      </c>
      <c r="W45" s="35">
        <v>0.8214285714285714</v>
      </c>
      <c r="X45" s="35">
        <v>0.7</v>
      </c>
      <c r="Y45" s="35">
        <v>0.81818181999999995</v>
      </c>
      <c r="Z45" s="88">
        <f>Z41/Z36</f>
        <v>0.70846394984326022</v>
      </c>
      <c r="AA45" s="20"/>
      <c r="AB45" s="27" t="s">
        <v>189</v>
      </c>
      <c r="AC45" s="35">
        <f t="shared" ref="AC45:AJ45" si="37">AC41/AC36</f>
        <v>1</v>
      </c>
      <c r="AD45" s="35">
        <f t="shared" si="37"/>
        <v>0.94444444444444442</v>
      </c>
      <c r="AE45" s="35">
        <f t="shared" si="37"/>
        <v>0.94117647058823528</v>
      </c>
      <c r="AF45" s="35">
        <f t="shared" si="37"/>
        <v>0.9375</v>
      </c>
      <c r="AG45" s="35">
        <f t="shared" si="37"/>
        <v>1</v>
      </c>
      <c r="AH45" s="35">
        <f t="shared" si="37"/>
        <v>0.83333333333333337</v>
      </c>
      <c r="AI45" s="35">
        <f t="shared" si="37"/>
        <v>0.69230769230769229</v>
      </c>
      <c r="AJ45" s="35">
        <f t="shared" si="37"/>
        <v>1</v>
      </c>
      <c r="AK45" s="88">
        <f>AK41/AK36</f>
        <v>0.91397849462365588</v>
      </c>
      <c r="AL45" s="18"/>
    </row>
    <row r="46" spans="1:38" x14ac:dyDescent="0.25">
      <c r="A46" s="27" t="s">
        <v>190</v>
      </c>
      <c r="B46" s="35">
        <v>62.242498729187474</v>
      </c>
      <c r="C46" s="35">
        <v>76.825049459950421</v>
      </c>
      <c r="D46" s="35">
        <v>54.914043547862285</v>
      </c>
      <c r="E46" s="35">
        <v>18.44355607563633</v>
      </c>
      <c r="F46" s="35">
        <v>64.397197786947643</v>
      </c>
      <c r="G46" s="35">
        <v>97.865738140857161</v>
      </c>
      <c r="H46" s="35">
        <v>251.16398028373663</v>
      </c>
      <c r="I46" s="88">
        <f>SUM(B46:H46)</f>
        <v>625.85206402417793</v>
      </c>
      <c r="J46" s="20"/>
      <c r="K46" s="27" t="s">
        <v>190</v>
      </c>
      <c r="L46" s="35">
        <v>135.96888000000001</v>
      </c>
      <c r="M46" s="35">
        <v>141.34667999999999</v>
      </c>
      <c r="N46" s="35">
        <v>255.95334</v>
      </c>
      <c r="O46" s="35">
        <v>103.37054000000001</v>
      </c>
      <c r="P46" s="35">
        <v>255.81147000000001</v>
      </c>
      <c r="Q46" s="35">
        <v>1030.3745242290906</v>
      </c>
      <c r="R46" s="35">
        <v>49.078027724837291</v>
      </c>
      <c r="S46" s="35">
        <v>62.617369141108732</v>
      </c>
      <c r="T46" s="35">
        <v>66.29378831166386</v>
      </c>
      <c r="U46" s="35">
        <v>96.162036999999998</v>
      </c>
      <c r="V46" s="35">
        <v>66.29378831166386</v>
      </c>
      <c r="W46" s="35">
        <v>1161.7651834321243</v>
      </c>
      <c r="X46" s="35">
        <v>667.60657000000003</v>
      </c>
      <c r="Y46" s="35">
        <v>164.36781999999999</v>
      </c>
      <c r="Z46" s="88">
        <f>SUM(L46:Y46)</f>
        <v>4257.0100181504895</v>
      </c>
      <c r="AA46" s="20"/>
      <c r="AB46" s="27" t="s">
        <v>190</v>
      </c>
      <c r="AC46" s="35">
        <v>122.42092</v>
      </c>
      <c r="AD46" s="35">
        <v>442.70645999999999</v>
      </c>
      <c r="AE46" s="35">
        <v>398.82992999999999</v>
      </c>
      <c r="AF46" s="35">
        <v>397.37783999999999</v>
      </c>
      <c r="AG46" s="35">
        <v>93.457058000000004</v>
      </c>
      <c r="AH46" s="35">
        <v>29.670791999999999</v>
      </c>
      <c r="AI46" s="35">
        <v>137.50477000000001</v>
      </c>
      <c r="AJ46" s="35">
        <v>353.67428000000001</v>
      </c>
      <c r="AK46" s="88">
        <f>SUM(AC46:AJ46)</f>
        <v>1975.6420499999997</v>
      </c>
      <c r="AL46" s="18"/>
    </row>
    <row r="47" spans="1:38" x14ac:dyDescent="0.25">
      <c r="A47" s="27" t="s">
        <v>191</v>
      </c>
      <c r="B47" s="35">
        <v>235.54878505974551</v>
      </c>
      <c r="C47" s="35">
        <v>286.76283700939365</v>
      </c>
      <c r="D47" s="35">
        <v>272.21817632131757</v>
      </c>
      <c r="E47" s="35">
        <v>117.15230310540539</v>
      </c>
      <c r="F47" s="35">
        <v>149.41797950949939</v>
      </c>
      <c r="G47" s="35">
        <v>189.83197846876971</v>
      </c>
      <c r="H47" s="35">
        <v>718.10410523879386</v>
      </c>
      <c r="I47" s="88">
        <f t="shared" ref="I47:I52" si="38">SUM(B47:H47)</f>
        <v>1969.036164712925</v>
      </c>
      <c r="J47" s="20"/>
      <c r="K47" s="27" t="s">
        <v>191</v>
      </c>
      <c r="L47" s="35">
        <v>212.30832000000001</v>
      </c>
      <c r="M47" s="35">
        <v>310.87216999999998</v>
      </c>
      <c r="N47" s="35">
        <v>396.83362</v>
      </c>
      <c r="O47" s="35">
        <v>222.51043000000001</v>
      </c>
      <c r="P47" s="35">
        <v>517.37761999999998</v>
      </c>
      <c r="Q47" s="35">
        <v>3596.3927466443315</v>
      </c>
      <c r="R47" s="35">
        <v>188.58827352039498</v>
      </c>
      <c r="S47" s="35">
        <v>119.8901482363836</v>
      </c>
      <c r="T47" s="35">
        <v>195.03888748629419</v>
      </c>
      <c r="U47" s="35">
        <v>238.29943</v>
      </c>
      <c r="V47" s="35">
        <v>195.03888748629419</v>
      </c>
      <c r="W47" s="35">
        <v>2444.7662838193628</v>
      </c>
      <c r="X47" s="35">
        <v>1878.6874</v>
      </c>
      <c r="Y47" s="35">
        <v>334.43277999999998</v>
      </c>
      <c r="Z47" s="88">
        <f t="shared" ref="Z47:Z52" si="39">SUM(L47:Y47)</f>
        <v>10851.036997193061</v>
      </c>
      <c r="AA47" s="20"/>
      <c r="AB47" s="27" t="s">
        <v>191</v>
      </c>
      <c r="AC47" s="35">
        <v>167.4639</v>
      </c>
      <c r="AD47" s="35">
        <v>585.62323000000004</v>
      </c>
      <c r="AE47" s="35">
        <v>546.97964000000002</v>
      </c>
      <c r="AF47" s="35">
        <v>514.40574000000004</v>
      </c>
      <c r="AG47" s="35">
        <v>190.16741999999999</v>
      </c>
      <c r="AH47" s="35">
        <v>78.749821999999995</v>
      </c>
      <c r="AI47" s="35">
        <v>283.78985</v>
      </c>
      <c r="AJ47" s="35">
        <v>495.16924</v>
      </c>
      <c r="AK47" s="88">
        <f t="shared" ref="AK47:AK52" si="40">SUM(AC47:AJ47)</f>
        <v>2862.3488420000003</v>
      </c>
      <c r="AL47" s="18"/>
    </row>
    <row r="48" spans="1:38" x14ac:dyDescent="0.25">
      <c r="A48" s="27" t="s">
        <v>192</v>
      </c>
      <c r="B48" s="35">
        <v>175.82794668211304</v>
      </c>
      <c r="C48" s="35">
        <v>241.76877459338547</v>
      </c>
      <c r="D48" s="35">
        <v>169.28920524891686</v>
      </c>
      <c r="E48" s="35">
        <v>89.470897397425716</v>
      </c>
      <c r="F48" s="35">
        <v>133.34601934548169</v>
      </c>
      <c r="G48" s="35">
        <v>214.40982053815037</v>
      </c>
      <c r="H48" s="35">
        <v>1050.0487965865659</v>
      </c>
      <c r="I48" s="88">
        <f t="shared" si="38"/>
        <v>2074.1614603920389</v>
      </c>
      <c r="J48" s="20"/>
      <c r="K48" s="27" t="s">
        <v>192</v>
      </c>
      <c r="L48" s="35">
        <v>1018.3516</v>
      </c>
      <c r="M48" s="35">
        <v>2327.7831999999999</v>
      </c>
      <c r="N48" s="35">
        <v>2874.0961000000002</v>
      </c>
      <c r="O48" s="35">
        <v>1545.7354</v>
      </c>
      <c r="P48" s="35">
        <v>1931.3721</v>
      </c>
      <c r="Q48" s="35">
        <v>13701.956445742517</v>
      </c>
      <c r="R48" s="35">
        <v>248.33269651363653</v>
      </c>
      <c r="S48" s="35">
        <v>295.189694243845</v>
      </c>
      <c r="T48" s="35">
        <v>273.32307487552117</v>
      </c>
      <c r="U48" s="35">
        <v>1031.3171</v>
      </c>
      <c r="V48" s="35">
        <v>273.32307487552117</v>
      </c>
      <c r="W48" s="35">
        <v>6213.1735428476341</v>
      </c>
      <c r="X48" s="35">
        <v>6691.6612999999998</v>
      </c>
      <c r="Y48" s="35">
        <v>1729.5655999999999</v>
      </c>
      <c r="Z48" s="88">
        <f t="shared" si="39"/>
        <v>40155.180929098671</v>
      </c>
      <c r="AA48" s="20"/>
      <c r="AB48" s="27" t="s">
        <v>192</v>
      </c>
      <c r="AC48" s="35">
        <v>1018.3516</v>
      </c>
      <c r="AD48" s="35">
        <v>2327.7831999999999</v>
      </c>
      <c r="AE48" s="35">
        <v>2874.0961000000002</v>
      </c>
      <c r="AF48" s="35">
        <v>1545.7354</v>
      </c>
      <c r="AG48" s="35">
        <v>1931.3721</v>
      </c>
      <c r="AH48" s="35">
        <v>1031.3171</v>
      </c>
      <c r="AI48" s="35">
        <v>6691.6612999999998</v>
      </c>
      <c r="AJ48" s="35">
        <v>1729.5655999999999</v>
      </c>
      <c r="AK48" s="88">
        <f t="shared" si="40"/>
        <v>19149.882400000002</v>
      </c>
      <c r="AL48" s="18"/>
    </row>
    <row r="49" spans="1:38" x14ac:dyDescent="0.25">
      <c r="A49" s="27" t="s">
        <v>193</v>
      </c>
      <c r="B49" s="35">
        <v>0.69779469998252264</v>
      </c>
      <c r="C49" s="35">
        <v>29.062241401803384</v>
      </c>
      <c r="D49" s="35">
        <v>0.45932394278193411</v>
      </c>
      <c r="E49" s="35">
        <v>0</v>
      </c>
      <c r="F49" s="35">
        <v>6.5343948616403642</v>
      </c>
      <c r="G49" s="35">
        <v>0</v>
      </c>
      <c r="H49" s="35">
        <v>0</v>
      </c>
      <c r="I49" s="88">
        <f t="shared" si="38"/>
        <v>36.753754906208208</v>
      </c>
      <c r="J49" s="20"/>
      <c r="K49" s="27" t="s">
        <v>193</v>
      </c>
      <c r="L49" s="35">
        <v>0</v>
      </c>
      <c r="M49" s="35">
        <v>7.2993266999999999</v>
      </c>
      <c r="N49" s="35">
        <v>2.0586676000000002</v>
      </c>
      <c r="O49" s="35">
        <v>0</v>
      </c>
      <c r="P49" s="35">
        <v>0</v>
      </c>
      <c r="Q49" s="35">
        <v>289.6835150747396</v>
      </c>
      <c r="R49" s="35">
        <v>8.5072091997707613</v>
      </c>
      <c r="S49" s="35">
        <v>10.690713274514991</v>
      </c>
      <c r="T49" s="35">
        <v>0</v>
      </c>
      <c r="U49" s="35">
        <v>21.149004000000001</v>
      </c>
      <c r="V49" s="35">
        <v>0</v>
      </c>
      <c r="W49" s="35">
        <v>29.39685840995703</v>
      </c>
      <c r="X49" s="35">
        <v>27.747996000000001</v>
      </c>
      <c r="Y49" s="35">
        <v>0</v>
      </c>
      <c r="Z49" s="88">
        <f t="shared" si="39"/>
        <v>396.53329025898233</v>
      </c>
      <c r="AA49" s="20"/>
      <c r="AB49" s="27" t="s">
        <v>193</v>
      </c>
      <c r="AC49" s="35">
        <v>1.8421375</v>
      </c>
      <c r="AD49" s="35">
        <v>19.843408</v>
      </c>
      <c r="AE49" s="35">
        <v>5.0850999999999997</v>
      </c>
      <c r="AF49" s="35">
        <v>4.1161798999999997</v>
      </c>
      <c r="AG49" s="35">
        <v>0.81809158999999998</v>
      </c>
      <c r="AH49" s="35">
        <v>0</v>
      </c>
      <c r="AI49" s="35">
        <v>8.9428350000000005</v>
      </c>
      <c r="AJ49" s="35">
        <v>0</v>
      </c>
      <c r="AK49" s="88">
        <f t="shared" si="40"/>
        <v>40.647751990000003</v>
      </c>
      <c r="AL49" s="18"/>
    </row>
    <row r="50" spans="1:38" x14ac:dyDescent="0.25">
      <c r="A50" s="27" t="s">
        <v>194</v>
      </c>
      <c r="B50" s="35">
        <v>34.622672195330047</v>
      </c>
      <c r="C50" s="35">
        <v>6.7717100676831032</v>
      </c>
      <c r="D50" s="35">
        <v>7.7546961392676979</v>
      </c>
      <c r="E50" s="35">
        <v>0</v>
      </c>
      <c r="F50" s="35">
        <v>9.3830042260673689</v>
      </c>
      <c r="G50" s="35">
        <v>1.1581502776506434</v>
      </c>
      <c r="H50" s="35">
        <v>85.248252185045075</v>
      </c>
      <c r="I50" s="88">
        <f t="shared" si="38"/>
        <v>144.93848509104393</v>
      </c>
      <c r="J50" s="20"/>
      <c r="K50" s="27" t="s">
        <v>194</v>
      </c>
      <c r="L50" s="35">
        <v>131.02020999999999</v>
      </c>
      <c r="M50" s="35">
        <v>126.11848999999999</v>
      </c>
      <c r="N50" s="35">
        <v>234.21944999999999</v>
      </c>
      <c r="O50" s="35">
        <v>102.42563</v>
      </c>
      <c r="P50" s="35">
        <v>247.15734</v>
      </c>
      <c r="Q50" s="35">
        <v>365.57189242141226</v>
      </c>
      <c r="R50" s="35">
        <v>38.278465382066592</v>
      </c>
      <c r="S50" s="35">
        <v>33.627666972403453</v>
      </c>
      <c r="T50" s="35">
        <v>62.345441063690423</v>
      </c>
      <c r="U50" s="35">
        <v>72.015049000000005</v>
      </c>
      <c r="V50" s="35">
        <v>62.345441063690423</v>
      </c>
      <c r="W50" s="35">
        <v>950.52115767623127</v>
      </c>
      <c r="X50" s="35">
        <v>470.42998999999998</v>
      </c>
      <c r="Y50" s="35">
        <v>136.09998999999999</v>
      </c>
      <c r="Z50" s="88">
        <f t="shared" si="39"/>
        <v>3032.1762135794947</v>
      </c>
      <c r="AA50" s="20"/>
      <c r="AB50" s="27" t="s">
        <v>194</v>
      </c>
      <c r="AC50" s="35">
        <v>116.28395</v>
      </c>
      <c r="AD50" s="35">
        <v>397.05477000000002</v>
      </c>
      <c r="AE50" s="35">
        <v>372.90105999999997</v>
      </c>
      <c r="AF50" s="35">
        <v>376.04984000000002</v>
      </c>
      <c r="AG50" s="35">
        <v>84.949419000000006</v>
      </c>
      <c r="AH50" s="35">
        <v>25.685500000000001</v>
      </c>
      <c r="AI50" s="35">
        <v>113.57053999999999</v>
      </c>
      <c r="AJ50" s="35">
        <v>353.19812999999999</v>
      </c>
      <c r="AK50" s="88">
        <f t="shared" si="40"/>
        <v>1839.693209</v>
      </c>
      <c r="AL50" s="18"/>
    </row>
    <row r="51" spans="1:38" x14ac:dyDescent="0.25">
      <c r="A51" s="27" t="s">
        <v>195</v>
      </c>
      <c r="B51" s="35">
        <v>26.922031833874914</v>
      </c>
      <c r="C51" s="35">
        <v>40.991097990463864</v>
      </c>
      <c r="D51" s="35">
        <v>22.639198359395444</v>
      </c>
      <c r="E51" s="35">
        <v>1.5302805898202518</v>
      </c>
      <c r="F51" s="35">
        <v>48.479798699239915</v>
      </c>
      <c r="G51" s="35">
        <v>65.10075903185195</v>
      </c>
      <c r="H51" s="35">
        <v>26.197842154884736</v>
      </c>
      <c r="I51" s="88">
        <f t="shared" si="38"/>
        <v>231.86100865953111</v>
      </c>
      <c r="J51" s="20"/>
      <c r="K51" s="27" t="s">
        <v>195</v>
      </c>
      <c r="L51" s="35">
        <v>4.9486727000000004</v>
      </c>
      <c r="M51" s="35">
        <v>7.9288632999999997</v>
      </c>
      <c r="N51" s="35">
        <v>9.4044171999999993</v>
      </c>
      <c r="O51" s="35">
        <v>0.94490689000000005</v>
      </c>
      <c r="P51" s="35">
        <v>8.3308365999999996</v>
      </c>
      <c r="Q51" s="35">
        <v>230.99544576289475</v>
      </c>
      <c r="R51" s="35">
        <v>2.2923531429999167</v>
      </c>
      <c r="S51" s="35">
        <v>15.534963056813286</v>
      </c>
      <c r="T51" s="35">
        <v>1.0240010132206727</v>
      </c>
      <c r="U51" s="35">
        <v>2.9979836999999998</v>
      </c>
      <c r="V51" s="35">
        <v>1.0240010132206727</v>
      </c>
      <c r="W51" s="35">
        <v>77.568665842368986</v>
      </c>
      <c r="X51" s="35">
        <v>100.24526</v>
      </c>
      <c r="Y51" s="35">
        <v>8.7372999</v>
      </c>
      <c r="Z51" s="88">
        <f t="shared" si="39"/>
        <v>471.97767012151832</v>
      </c>
      <c r="AA51" s="20"/>
      <c r="AB51" s="27" t="s">
        <v>195</v>
      </c>
      <c r="AC51" s="35">
        <v>4.2948234000000003</v>
      </c>
      <c r="AD51" s="35">
        <v>24.549586999999999</v>
      </c>
      <c r="AE51" s="35">
        <v>14.387257</v>
      </c>
      <c r="AF51" s="35">
        <v>16.714416</v>
      </c>
      <c r="AG51" s="35">
        <v>7.6895474000000004</v>
      </c>
      <c r="AH51" s="35">
        <v>2.8191381999999998</v>
      </c>
      <c r="AI51" s="35">
        <v>8.2068974000000008</v>
      </c>
      <c r="AJ51" s="35">
        <v>0.47614922999999998</v>
      </c>
      <c r="AK51" s="88">
        <f t="shared" si="40"/>
        <v>79.137815630000006</v>
      </c>
      <c r="AL51" s="18"/>
    </row>
    <row r="52" spans="1:38" x14ac:dyDescent="0.25">
      <c r="A52" s="27" t="s">
        <v>196</v>
      </c>
      <c r="B52" s="35">
        <v>62.242498729187488</v>
      </c>
      <c r="C52" s="35">
        <v>76.82504945995035</v>
      </c>
      <c r="D52" s="35">
        <v>30.853218441445076</v>
      </c>
      <c r="E52" s="35">
        <v>1.5302805898202518</v>
      </c>
      <c r="F52" s="35">
        <v>64.397197786947643</v>
      </c>
      <c r="G52" s="35">
        <v>66.258909309502599</v>
      </c>
      <c r="H52" s="35">
        <v>111.44609433992981</v>
      </c>
      <c r="I52" s="88">
        <f t="shared" si="38"/>
        <v>413.55324865678318</v>
      </c>
      <c r="J52" s="20"/>
      <c r="K52" s="27" t="s">
        <v>196</v>
      </c>
      <c r="L52" s="35">
        <v>135.96888000000001</v>
      </c>
      <c r="M52" s="35">
        <v>141.34667999999999</v>
      </c>
      <c r="N52" s="35">
        <v>245.68253000000001</v>
      </c>
      <c r="O52" s="35">
        <v>103.37054000000001</v>
      </c>
      <c r="P52" s="35">
        <v>255.48817</v>
      </c>
      <c r="Q52" s="35">
        <v>886.25085325904661</v>
      </c>
      <c r="R52" s="35">
        <v>49.07802772483727</v>
      </c>
      <c r="S52" s="35">
        <v>59.853343303731734</v>
      </c>
      <c r="T52" s="35">
        <v>63.369442076911099</v>
      </c>
      <c r="U52" s="35">
        <v>96.162036999999998</v>
      </c>
      <c r="V52" s="35">
        <v>63.369442076911099</v>
      </c>
      <c r="W52" s="35">
        <v>1057.4866819285573</v>
      </c>
      <c r="X52" s="35">
        <v>598.42325000000005</v>
      </c>
      <c r="Y52" s="35">
        <v>144.83729</v>
      </c>
      <c r="Z52" s="88">
        <f t="shared" si="39"/>
        <v>3900.6871673699948</v>
      </c>
      <c r="AA52" s="20"/>
      <c r="AB52" s="27" t="s">
        <v>196</v>
      </c>
      <c r="AC52" s="35">
        <v>122.42092</v>
      </c>
      <c r="AD52" s="35">
        <v>441.44776999999999</v>
      </c>
      <c r="AE52" s="35">
        <v>392.37342000000001</v>
      </c>
      <c r="AF52" s="35">
        <v>396.88042999999999</v>
      </c>
      <c r="AG52" s="35">
        <v>93.457058000000004</v>
      </c>
      <c r="AH52" s="35">
        <v>28.504638</v>
      </c>
      <c r="AI52" s="35">
        <v>130.72028</v>
      </c>
      <c r="AJ52" s="35">
        <v>353.67428000000001</v>
      </c>
      <c r="AK52" s="88">
        <f t="shared" si="40"/>
        <v>1959.4787960000001</v>
      </c>
      <c r="AL52" s="18"/>
    </row>
    <row r="53" spans="1:38" x14ac:dyDescent="0.25">
      <c r="A53" s="27" t="s">
        <v>197</v>
      </c>
      <c r="B53" s="35">
        <f t="shared" ref="B53:H53" si="41">B46/B47</f>
        <v>0.26424461800301813</v>
      </c>
      <c r="C53" s="35">
        <f t="shared" si="41"/>
        <v>0.26790448253737226</v>
      </c>
      <c r="D53" s="35">
        <f t="shared" si="41"/>
        <v>0.20172805611276859</v>
      </c>
      <c r="E53" s="35">
        <f t="shared" si="41"/>
        <v>0.15743229613712431</v>
      </c>
      <c r="F53" s="35">
        <f t="shared" si="41"/>
        <v>0.43098694011488442</v>
      </c>
      <c r="G53" s="35">
        <f t="shared" si="41"/>
        <v>0.51553873551898732</v>
      </c>
      <c r="H53" s="35">
        <f t="shared" si="41"/>
        <v>0.34975984464009729</v>
      </c>
      <c r="I53" s="88">
        <f>I46/I47</f>
        <v>0.31784691172263146</v>
      </c>
      <c r="J53" s="20"/>
      <c r="K53" s="27" t="s">
        <v>197</v>
      </c>
      <c r="L53" s="35">
        <v>0.64043125999999995</v>
      </c>
      <c r="M53" s="35">
        <v>0.45467784</v>
      </c>
      <c r="N53" s="35">
        <v>0.64498904999999995</v>
      </c>
      <c r="O53" s="35">
        <v>0.4645649</v>
      </c>
      <c r="P53" s="35">
        <v>0.49443860000000001</v>
      </c>
      <c r="Q53" s="35">
        <v>0.28650222509499196</v>
      </c>
      <c r="R53" s="35">
        <v>0.2602390212747227</v>
      </c>
      <c r="S53" s="35">
        <v>0.5222895297255622</v>
      </c>
      <c r="T53" s="35">
        <v>0.33990036123602513</v>
      </c>
      <c r="U53" s="35">
        <v>0.40353447999999997</v>
      </c>
      <c r="V53" s="35">
        <v>0.33990036123602513</v>
      </c>
      <c r="W53" s="35">
        <v>0.4752050088064631</v>
      </c>
      <c r="X53" s="35">
        <v>0.35535798000000002</v>
      </c>
      <c r="Y53" s="35">
        <v>0.49148237</v>
      </c>
      <c r="Z53" s="88">
        <f>Z46/Z47</f>
        <v>0.39231365806343577</v>
      </c>
      <c r="AA53" s="20"/>
      <c r="AB53" s="27" t="s">
        <v>197</v>
      </c>
      <c r="AC53" s="35">
        <f t="shared" ref="AC53:AJ53" si="42">AC46/AC47</f>
        <v>0.73102871723398299</v>
      </c>
      <c r="AD53" s="35">
        <f t="shared" si="42"/>
        <v>0.75595781950111507</v>
      </c>
      <c r="AE53" s="35">
        <f t="shared" si="42"/>
        <v>0.72914949814219776</v>
      </c>
      <c r="AF53" s="35">
        <f t="shared" si="42"/>
        <v>0.77249884497789612</v>
      </c>
      <c r="AG53" s="35">
        <f t="shared" si="42"/>
        <v>0.49144621092298568</v>
      </c>
      <c r="AH53" s="35">
        <f t="shared" si="42"/>
        <v>0.37677281353093089</v>
      </c>
      <c r="AI53" s="35">
        <f t="shared" si="42"/>
        <v>0.48453026068409427</v>
      </c>
      <c r="AJ53" s="35">
        <f t="shared" si="42"/>
        <v>0.71424929383739588</v>
      </c>
      <c r="AK53" s="88">
        <f>AK46/AK47</f>
        <v>0.69021707662283582</v>
      </c>
      <c r="AL53" s="18"/>
    </row>
    <row r="54" spans="1:38" x14ac:dyDescent="0.25">
      <c r="A54" s="27" t="s">
        <v>198</v>
      </c>
      <c r="B54" s="35">
        <f t="shared" ref="B54:H54" si="43">B46/B48</f>
        <v>0.3539966194436564</v>
      </c>
      <c r="C54" s="35">
        <f t="shared" si="43"/>
        <v>0.31776249678709451</v>
      </c>
      <c r="D54" s="35">
        <f t="shared" si="43"/>
        <v>0.32438006585900514</v>
      </c>
      <c r="E54" s="35">
        <f t="shared" si="43"/>
        <v>0.20614028261850198</v>
      </c>
      <c r="F54" s="35">
        <f t="shared" si="43"/>
        <v>0.48293303469451998</v>
      </c>
      <c r="G54" s="35">
        <f t="shared" si="43"/>
        <v>0.45644242365029036</v>
      </c>
      <c r="H54" s="35">
        <f t="shared" si="43"/>
        <v>0.23919267475969219</v>
      </c>
      <c r="I54" s="88">
        <f>I46/I48</f>
        <v>0.30173738928978322</v>
      </c>
      <c r="J54" s="20"/>
      <c r="K54" s="27" t="s">
        <v>198</v>
      </c>
      <c r="L54" s="35">
        <v>0.13351861000000001</v>
      </c>
      <c r="M54" s="35">
        <v>6.0721585000000002E-2</v>
      </c>
      <c r="N54" s="35">
        <v>8.9055247000000004E-2</v>
      </c>
      <c r="O54" s="35">
        <v>6.6874665999999999E-2</v>
      </c>
      <c r="P54" s="35">
        <v>0.13245064000000001</v>
      </c>
      <c r="Q54" s="35">
        <v>7.5199080387476303E-2</v>
      </c>
      <c r="R54" s="35">
        <v>0.1976301486427193</v>
      </c>
      <c r="S54" s="35">
        <v>0.21212586469696634</v>
      </c>
      <c r="T54" s="35">
        <v>0.24254735295165208</v>
      </c>
      <c r="U54" s="35">
        <v>9.3241964999999996E-2</v>
      </c>
      <c r="V54" s="35">
        <v>0.24254735295165208</v>
      </c>
      <c r="W54" s="35">
        <v>0.18698418375413056</v>
      </c>
      <c r="X54" s="35">
        <v>9.9766938999999999E-2</v>
      </c>
      <c r="Y54" s="35">
        <v>9.5034160000000006E-2</v>
      </c>
      <c r="Z54" s="88">
        <f>Z46/Z48</f>
        <v>0.10601396680709821</v>
      </c>
      <c r="AA54" s="20"/>
      <c r="AB54" s="27" t="s">
        <v>198</v>
      </c>
      <c r="AC54" s="35">
        <f t="shared" ref="AC54:AJ54" si="44">AC46/AC48</f>
        <v>0.12021478632723707</v>
      </c>
      <c r="AD54" s="35">
        <f t="shared" si="44"/>
        <v>0.19018371642170115</v>
      </c>
      <c r="AE54" s="35">
        <f t="shared" si="44"/>
        <v>0.13876708228371346</v>
      </c>
      <c r="AF54" s="35">
        <f t="shared" si="44"/>
        <v>0.25708011862832408</v>
      </c>
      <c r="AG54" s="35">
        <f t="shared" si="44"/>
        <v>4.8388944833571944E-2</v>
      </c>
      <c r="AH54" s="35">
        <f t="shared" si="44"/>
        <v>2.8769805135588269E-2</v>
      </c>
      <c r="AI54" s="35">
        <f t="shared" si="44"/>
        <v>2.0548674512262003E-2</v>
      </c>
      <c r="AJ54" s="35">
        <f t="shared" si="44"/>
        <v>0.20448734641808328</v>
      </c>
      <c r="AK54" s="88">
        <f>AK46/AK48</f>
        <v>0.10316732023377853</v>
      </c>
      <c r="AL54" s="18"/>
    </row>
    <row r="55" spans="1:38" ht="18" x14ac:dyDescent="0.25">
      <c r="A55" s="52" t="s">
        <v>237</v>
      </c>
      <c r="B55" s="53">
        <f t="shared" ref="B55:H55" si="45">B52/B46</f>
        <v>1.0000000000000002</v>
      </c>
      <c r="C55" s="53">
        <f t="shared" si="45"/>
        <v>0.99999999999999911</v>
      </c>
      <c r="D55" s="53">
        <f t="shared" si="45"/>
        <v>0.56184568551310299</v>
      </c>
      <c r="E55" s="53">
        <f t="shared" si="45"/>
        <v>8.2971016193657487E-2</v>
      </c>
      <c r="F55" s="53">
        <f t="shared" si="45"/>
        <v>1</v>
      </c>
      <c r="G55" s="53">
        <f t="shared" si="45"/>
        <v>0.67703887558827613</v>
      </c>
      <c r="H55" s="53">
        <f t="shared" si="45"/>
        <v>0.443718459207529</v>
      </c>
      <c r="I55" s="89">
        <f>I52/I46</f>
        <v>0.66078434893650329</v>
      </c>
      <c r="J55" s="20"/>
      <c r="K55" s="52" t="s">
        <v>237</v>
      </c>
      <c r="L55" s="76">
        <v>1</v>
      </c>
      <c r="M55" s="76">
        <v>1</v>
      </c>
      <c r="N55" s="76">
        <v>0.95987233000000005</v>
      </c>
      <c r="O55" s="76">
        <v>1</v>
      </c>
      <c r="P55" s="76">
        <v>0.99873621000000001</v>
      </c>
      <c r="Q55" s="76">
        <v>0.86012496662038984</v>
      </c>
      <c r="R55" s="76">
        <v>0.99999999999999956</v>
      </c>
      <c r="S55" s="76">
        <v>0.9558584802381549</v>
      </c>
      <c r="T55" s="76">
        <v>0.95588808078059029</v>
      </c>
      <c r="U55" s="76">
        <v>1</v>
      </c>
      <c r="V55" s="76">
        <v>0.95588808078059029</v>
      </c>
      <c r="W55" s="76">
        <v>0.91024132674082725</v>
      </c>
      <c r="X55" s="76">
        <v>0.89637111999999997</v>
      </c>
      <c r="Y55" s="76">
        <v>0.88117791999999995</v>
      </c>
      <c r="Z55" s="97">
        <f>Z52/Z46</f>
        <v>0.91629738965582619</v>
      </c>
      <c r="AA55" s="20"/>
      <c r="AB55" s="52" t="s">
        <v>237</v>
      </c>
      <c r="AC55" s="76">
        <f t="shared" ref="AC55:AJ55" si="46">AC52/AC46</f>
        <v>1</v>
      </c>
      <c r="AD55" s="76">
        <f t="shared" si="46"/>
        <v>0.99715682938080463</v>
      </c>
      <c r="AE55" s="76">
        <f t="shared" si="46"/>
        <v>0.98381137042548439</v>
      </c>
      <c r="AF55" s="76">
        <f t="shared" si="46"/>
        <v>0.99874826940525918</v>
      </c>
      <c r="AG55" s="76">
        <f t="shared" si="46"/>
        <v>1</v>
      </c>
      <c r="AH55" s="76">
        <f t="shared" si="46"/>
        <v>0.96069690354069415</v>
      </c>
      <c r="AI55" s="76">
        <f t="shared" si="46"/>
        <v>0.95065996619608173</v>
      </c>
      <c r="AJ55" s="76">
        <f t="shared" si="46"/>
        <v>1</v>
      </c>
      <c r="AK55" s="97">
        <f>AK52/AK46</f>
        <v>0.99181873356056605</v>
      </c>
      <c r="AL55" s="18"/>
    </row>
    <row r="56" spans="1:38" ht="18" x14ac:dyDescent="0.25">
      <c r="A56" s="37" t="s">
        <v>233</v>
      </c>
      <c r="B56" s="48">
        <f t="shared" ref="B56:H56" si="47">B49/B46</f>
        <v>1.1210904353608553E-2</v>
      </c>
      <c r="C56" s="48">
        <f t="shared" si="47"/>
        <v>0.37829121629077228</v>
      </c>
      <c r="D56" s="48">
        <f t="shared" si="47"/>
        <v>8.3644166975537695E-3</v>
      </c>
      <c r="E56" s="48">
        <f t="shared" si="47"/>
        <v>0</v>
      </c>
      <c r="F56" s="48">
        <f t="shared" si="47"/>
        <v>0.10147017395475535</v>
      </c>
      <c r="G56" s="48">
        <f t="shared" si="47"/>
        <v>0</v>
      </c>
      <c r="H56" s="48">
        <f t="shared" si="47"/>
        <v>0</v>
      </c>
      <c r="I56" s="90">
        <f>I49/I46</f>
        <v>5.8725946623686992E-2</v>
      </c>
      <c r="J56" s="20"/>
      <c r="K56" s="37" t="s">
        <v>233</v>
      </c>
      <c r="L56" s="48">
        <f t="shared" ref="L56:Y56" si="48">L49/L46</f>
        <v>0</v>
      </c>
      <c r="M56" s="48">
        <f t="shared" si="48"/>
        <v>5.1641302788293299E-2</v>
      </c>
      <c r="N56" s="48">
        <f t="shared" si="48"/>
        <v>8.0431362997646378E-3</v>
      </c>
      <c r="O56" s="48">
        <f t="shared" si="48"/>
        <v>0</v>
      </c>
      <c r="P56" s="48">
        <f t="shared" si="48"/>
        <v>0</v>
      </c>
      <c r="Q56" s="48">
        <f>Q49/Q46</f>
        <v>0.28114390278765489</v>
      </c>
      <c r="R56" s="48">
        <f>R49/R46</f>
        <v>0.17334048644879535</v>
      </c>
      <c r="S56" s="48">
        <f t="shared" si="48"/>
        <v>0.17073079596211371</v>
      </c>
      <c r="T56" s="48">
        <f t="shared" si="48"/>
        <v>0</v>
      </c>
      <c r="U56" s="48">
        <f t="shared" si="48"/>
        <v>0.21993090682968791</v>
      </c>
      <c r="V56" s="48">
        <f t="shared" si="48"/>
        <v>0</v>
      </c>
      <c r="W56" s="48">
        <f t="shared" si="48"/>
        <v>2.5303614559279423E-2</v>
      </c>
      <c r="X56" s="48">
        <f t="shared" si="48"/>
        <v>4.1563395638841601E-2</v>
      </c>
      <c r="Y56" s="48">
        <f t="shared" si="48"/>
        <v>0</v>
      </c>
      <c r="Z56" s="90">
        <f>Z49/Z46</f>
        <v>9.3148310332438713E-2</v>
      </c>
      <c r="AA56" s="20"/>
      <c r="AB56" s="37" t="s">
        <v>233</v>
      </c>
      <c r="AC56" s="48">
        <f t="shared" ref="AC56:AJ56" si="49">AC49/AC46</f>
        <v>1.5047571117746869E-2</v>
      </c>
      <c r="AD56" s="48">
        <f t="shared" si="49"/>
        <v>4.4822946563734353E-2</v>
      </c>
      <c r="AE56" s="48">
        <f t="shared" si="49"/>
        <v>1.2750046116147802E-2</v>
      </c>
      <c r="AF56" s="48">
        <f t="shared" si="49"/>
        <v>1.0358352896578228E-2</v>
      </c>
      <c r="AG56" s="48">
        <f t="shared" si="49"/>
        <v>8.7536629924729707E-3</v>
      </c>
      <c r="AH56" s="48">
        <f t="shared" si="49"/>
        <v>0</v>
      </c>
      <c r="AI56" s="48">
        <f t="shared" si="49"/>
        <v>6.5036543823170645E-2</v>
      </c>
      <c r="AJ56" s="48">
        <f t="shared" si="49"/>
        <v>0</v>
      </c>
      <c r="AK56" s="90">
        <f>AK49/AK46</f>
        <v>2.0574451728236909E-2</v>
      </c>
      <c r="AL56" s="18"/>
    </row>
    <row r="57" spans="1:38" ht="18" x14ac:dyDescent="0.25">
      <c r="A57" s="40" t="s">
        <v>234</v>
      </c>
      <c r="B57" s="49">
        <f t="shared" ref="B57:H57" si="50">B50/B46</f>
        <v>0.5562545351203001</v>
      </c>
      <c r="C57" s="49">
        <f t="shared" si="50"/>
        <v>8.8144558516857915E-2</v>
      </c>
      <c r="D57" s="49">
        <f t="shared" si="50"/>
        <v>0.14121517262717717</v>
      </c>
      <c r="E57" s="49">
        <f t="shared" si="50"/>
        <v>0</v>
      </c>
      <c r="F57" s="49">
        <f t="shared" si="50"/>
        <v>0.1457051634002802</v>
      </c>
      <c r="G57" s="49">
        <f t="shared" si="50"/>
        <v>1.1834072880375454E-2</v>
      </c>
      <c r="H57" s="49">
        <f t="shared" si="50"/>
        <v>0.33941272983785831</v>
      </c>
      <c r="I57" s="91">
        <f>I50/I46</f>
        <v>0.23158585458534919</v>
      </c>
      <c r="J57" s="20"/>
      <c r="K57" s="40" t="s">
        <v>234</v>
      </c>
      <c r="L57" s="49">
        <f t="shared" ref="L57:Y57" si="51">L50/L46</f>
        <v>0.96360439241685292</v>
      </c>
      <c r="M57" s="49">
        <f t="shared" si="51"/>
        <v>0.89226354662168228</v>
      </c>
      <c r="N57" s="49">
        <f t="shared" si="51"/>
        <v>0.91508651537815444</v>
      </c>
      <c r="O57" s="49">
        <f t="shared" si="51"/>
        <v>0.99085900102679147</v>
      </c>
      <c r="P57" s="49">
        <f t="shared" si="51"/>
        <v>0.96616989066205672</v>
      </c>
      <c r="Q57" s="49">
        <f>Q50/Q46</f>
        <v>0.3547951582895813</v>
      </c>
      <c r="R57" s="49">
        <f>R50/R46</f>
        <v>0.77995117482471121</v>
      </c>
      <c r="S57" s="49">
        <f t="shared" si="51"/>
        <v>0.5370341717267495</v>
      </c>
      <c r="T57" s="49">
        <f t="shared" si="51"/>
        <v>0.94044167110482113</v>
      </c>
      <c r="U57" s="49">
        <f t="shared" si="51"/>
        <v>0.74889271532382373</v>
      </c>
      <c r="V57" s="49">
        <f t="shared" si="51"/>
        <v>0.94044167110482113</v>
      </c>
      <c r="W57" s="49">
        <f t="shared" si="51"/>
        <v>0.81816977409167224</v>
      </c>
      <c r="X57" s="49">
        <f t="shared" si="51"/>
        <v>0.70465152851925938</v>
      </c>
      <c r="Y57" s="49">
        <f t="shared" si="51"/>
        <v>0.82802089849460803</v>
      </c>
      <c r="Z57" s="91">
        <f>Z50/Z46</f>
        <v>0.71227838333743487</v>
      </c>
      <c r="AA57" s="20"/>
      <c r="AB57" s="40" t="s">
        <v>234</v>
      </c>
      <c r="AC57" s="49">
        <f t="shared" ref="AC57:AI57" si="52">AC50/AC46</f>
        <v>0.94986992419269523</v>
      </c>
      <c r="AD57" s="49">
        <f t="shared" si="52"/>
        <v>0.89688045211718848</v>
      </c>
      <c r="AE57" s="49">
        <f t="shared" si="52"/>
        <v>0.93498765250642046</v>
      </c>
      <c r="AF57" s="49">
        <f t="shared" si="52"/>
        <v>0.94632815961755701</v>
      </c>
      <c r="AG57" s="49">
        <f t="shared" si="52"/>
        <v>0.90896739976556939</v>
      </c>
      <c r="AH57" s="49">
        <f t="shared" si="52"/>
        <v>0.86568299221672285</v>
      </c>
      <c r="AI57" s="49">
        <f t="shared" si="52"/>
        <v>0.8259389110646852</v>
      </c>
      <c r="AJ57" s="49">
        <f>AJ50/AJ46</f>
        <v>0.99865370475907944</v>
      </c>
      <c r="AK57" s="91">
        <f>AK50/AK46</f>
        <v>0.9311875139527428</v>
      </c>
      <c r="AL57" s="18"/>
    </row>
    <row r="58" spans="1:38" ht="18" x14ac:dyDescent="0.25">
      <c r="A58" s="98" t="s">
        <v>247</v>
      </c>
      <c r="B58" s="104">
        <f t="shared" ref="B58:I58" si="53">B51/B46</f>
        <v>0.43253456052609152</v>
      </c>
      <c r="C58" s="104">
        <f t="shared" si="53"/>
        <v>0.5335642251923689</v>
      </c>
      <c r="D58" s="104">
        <f t="shared" si="53"/>
        <v>0.41226609618837201</v>
      </c>
      <c r="E58" s="104">
        <f t="shared" si="53"/>
        <v>8.2971016193657487E-2</v>
      </c>
      <c r="F58" s="104">
        <f t="shared" si="53"/>
        <v>0.7528246626449645</v>
      </c>
      <c r="G58" s="104">
        <f t="shared" si="53"/>
        <v>0.66520480270790061</v>
      </c>
      <c r="H58" s="104">
        <f t="shared" si="53"/>
        <v>0.10430572936967068</v>
      </c>
      <c r="I58" s="100">
        <f t="shared" si="53"/>
        <v>0.37047254772746718</v>
      </c>
      <c r="J58" s="105"/>
      <c r="K58" s="98" t="s">
        <v>247</v>
      </c>
      <c r="L58" s="104">
        <f t="shared" ref="L58:Y58" si="54">L51/L46</f>
        <v>3.6395627440632003E-2</v>
      </c>
      <c r="M58" s="104">
        <f t="shared" si="54"/>
        <v>5.609515059002447E-2</v>
      </c>
      <c r="N58" s="104">
        <f t="shared" si="54"/>
        <v>3.674270161897477E-2</v>
      </c>
      <c r="O58" s="104">
        <f t="shared" si="54"/>
        <v>9.1409688872671081E-3</v>
      </c>
      <c r="P58" s="104">
        <f t="shared" si="54"/>
        <v>3.2566313777877116E-2</v>
      </c>
      <c r="Q58" s="104">
        <f>Q51/Q46</f>
        <v>0.2241859055431536</v>
      </c>
      <c r="R58" s="104">
        <f>R51/R46</f>
        <v>4.6708338726493041E-2</v>
      </c>
      <c r="S58" s="104">
        <f t="shared" si="54"/>
        <v>0.24809351254929163</v>
      </c>
      <c r="T58" s="104">
        <f t="shared" si="54"/>
        <v>1.5446409675769095E-2</v>
      </c>
      <c r="U58" s="104">
        <f t="shared" si="54"/>
        <v>3.1176374726754174E-2</v>
      </c>
      <c r="V58" s="104">
        <f t="shared" si="54"/>
        <v>1.5446409675769095E-2</v>
      </c>
      <c r="W58" s="104">
        <f>W51/W46</f>
        <v>6.676793808987555E-2</v>
      </c>
      <c r="X58" s="104">
        <f t="shared" si="54"/>
        <v>0.15015619154257273</v>
      </c>
      <c r="Y58" s="104">
        <f t="shared" si="54"/>
        <v>5.3156998127735708E-2</v>
      </c>
      <c r="Z58" s="100">
        <f>Z51/Z46</f>
        <v>0.11087069753398768</v>
      </c>
      <c r="AA58" s="105"/>
      <c r="AB58" s="98" t="s">
        <v>247</v>
      </c>
      <c r="AC58" s="104">
        <f t="shared" ref="AC58:AK58" si="55">AC51/AC46</f>
        <v>3.508243035585748E-2</v>
      </c>
      <c r="AD58" s="104">
        <f t="shared" si="55"/>
        <v>5.5453419405716374E-2</v>
      </c>
      <c r="AE58" s="104">
        <f t="shared" si="55"/>
        <v>3.6073664280912923E-2</v>
      </c>
      <c r="AF58" s="104">
        <f t="shared" si="55"/>
        <v>4.2061771738454261E-2</v>
      </c>
      <c r="AG58" s="104">
        <f t="shared" si="55"/>
        <v>8.2278937134956681E-2</v>
      </c>
      <c r="AH58" s="104">
        <f t="shared" si="55"/>
        <v>9.50139180646071E-2</v>
      </c>
      <c r="AI58" s="104">
        <f t="shared" si="55"/>
        <v>5.9684456037416012E-2</v>
      </c>
      <c r="AJ58" s="104">
        <f t="shared" si="55"/>
        <v>1.3462930637760822E-3</v>
      </c>
      <c r="AK58" s="100">
        <f t="shared" si="55"/>
        <v>4.0056758070117014E-2</v>
      </c>
      <c r="AL58" s="18"/>
    </row>
    <row r="59" spans="1:38" ht="18" x14ac:dyDescent="0.25">
      <c r="A59" s="36" t="s">
        <v>236</v>
      </c>
      <c r="B59" s="51">
        <f t="shared" ref="B59:I59" si="56">(B46-B52)/B46</f>
        <v>-2.2831433514635048E-16</v>
      </c>
      <c r="C59" s="51">
        <f t="shared" si="56"/>
        <v>9.248841891478539E-16</v>
      </c>
      <c r="D59" s="51">
        <f t="shared" si="56"/>
        <v>0.43815431448689701</v>
      </c>
      <c r="E59" s="51">
        <f t="shared" si="56"/>
        <v>0.91702898380634257</v>
      </c>
      <c r="F59" s="51">
        <f t="shared" si="56"/>
        <v>0</v>
      </c>
      <c r="G59" s="51">
        <f t="shared" si="56"/>
        <v>0.32296112441172392</v>
      </c>
      <c r="H59" s="51">
        <f t="shared" si="56"/>
        <v>0.55628154079247105</v>
      </c>
      <c r="I59" s="92">
        <f t="shared" si="56"/>
        <v>0.33921565106349671</v>
      </c>
      <c r="J59" s="20"/>
      <c r="K59" s="36" t="s">
        <v>236</v>
      </c>
      <c r="L59" s="51">
        <f t="shared" ref="L59:Z59" si="57">(L46-L52)/L46</f>
        <v>0</v>
      </c>
      <c r="M59" s="51">
        <f t="shared" si="57"/>
        <v>0</v>
      </c>
      <c r="N59" s="51">
        <f t="shared" si="57"/>
        <v>4.0127665456524159E-2</v>
      </c>
      <c r="O59" s="51">
        <f t="shared" si="57"/>
        <v>0</v>
      </c>
      <c r="P59" s="51">
        <f t="shared" si="57"/>
        <v>1.2638213603167108E-3</v>
      </c>
      <c r="Q59" s="51">
        <f t="shared" si="57"/>
        <v>0.13987503337961019</v>
      </c>
      <c r="R59" s="51">
        <f t="shared" si="57"/>
        <v>4.3433452934000669E-16</v>
      </c>
      <c r="S59" s="51">
        <f t="shared" si="57"/>
        <v>4.4141519761845063E-2</v>
      </c>
      <c r="T59" s="51">
        <f t="shared" si="57"/>
        <v>4.411191921940967E-2</v>
      </c>
      <c r="U59" s="51">
        <f t="shared" si="57"/>
        <v>0</v>
      </c>
      <c r="V59" s="51">
        <f t="shared" si="57"/>
        <v>4.411191921940967E-2</v>
      </c>
      <c r="W59" s="51">
        <f t="shared" si="57"/>
        <v>8.9758673259172791E-2</v>
      </c>
      <c r="X59" s="51">
        <f t="shared" si="57"/>
        <v>0.10362887830777336</v>
      </c>
      <c r="Y59" s="51">
        <f t="shared" si="57"/>
        <v>0.11882210276926469</v>
      </c>
      <c r="Z59" s="92">
        <f t="shared" si="57"/>
        <v>8.3702610344173811E-2</v>
      </c>
      <c r="AA59" s="20"/>
      <c r="AB59" s="36" t="s">
        <v>236</v>
      </c>
      <c r="AC59" s="51">
        <f t="shared" ref="AC59:AK59" si="58">(AC46-AC52)/AC46</f>
        <v>0</v>
      </c>
      <c r="AD59" s="51">
        <f t="shared" si="58"/>
        <v>2.8431706191953949E-3</v>
      </c>
      <c r="AE59" s="51">
        <f t="shared" si="58"/>
        <v>1.6188629574515584E-2</v>
      </c>
      <c r="AF59" s="51">
        <f t="shared" si="58"/>
        <v>1.2517305947407689E-3</v>
      </c>
      <c r="AG59" s="51">
        <f t="shared" si="58"/>
        <v>0</v>
      </c>
      <c r="AH59" s="51">
        <f t="shared" si="58"/>
        <v>3.9303096459305797E-2</v>
      </c>
      <c r="AI59" s="51">
        <f t="shared" si="58"/>
        <v>4.9340033803918257E-2</v>
      </c>
      <c r="AJ59" s="51">
        <f t="shared" si="58"/>
        <v>0</v>
      </c>
      <c r="AK59" s="92">
        <f t="shared" si="58"/>
        <v>8.1812664394340061E-3</v>
      </c>
      <c r="AL59" s="18"/>
    </row>
    <row r="60" spans="1:38" ht="18" x14ac:dyDescent="0.25">
      <c r="A60" s="43" t="s">
        <v>235</v>
      </c>
      <c r="B60" s="50">
        <f t="shared" ref="B60:F60" si="59">SUM(B56:B59)</f>
        <v>1</v>
      </c>
      <c r="C60" s="50">
        <f t="shared" si="59"/>
        <v>1</v>
      </c>
      <c r="D60" s="50">
        <f t="shared" si="59"/>
        <v>1</v>
      </c>
      <c r="E60" s="50">
        <f t="shared" si="59"/>
        <v>1</v>
      </c>
      <c r="F60" s="50">
        <f t="shared" si="59"/>
        <v>1</v>
      </c>
      <c r="G60" s="50">
        <f>SUM(G56:G59)</f>
        <v>1</v>
      </c>
      <c r="H60" s="50">
        <f>SUM(H56:H59)</f>
        <v>1</v>
      </c>
      <c r="I60" s="93">
        <f>SUM(I56:I59)</f>
        <v>1</v>
      </c>
      <c r="J60" s="20"/>
      <c r="K60" s="43" t="s">
        <v>235</v>
      </c>
      <c r="L60" s="50">
        <f t="shared" ref="L60:W60" si="60">SUM(L56:L59)</f>
        <v>1.000000019857485</v>
      </c>
      <c r="M60" s="50">
        <f t="shared" si="60"/>
        <v>1</v>
      </c>
      <c r="N60" s="50">
        <f t="shared" si="60"/>
        <v>1.0000000187534179</v>
      </c>
      <c r="O60" s="50">
        <f t="shared" si="60"/>
        <v>0.9999999699140586</v>
      </c>
      <c r="P60" s="50">
        <f t="shared" si="60"/>
        <v>1.0000000258002506</v>
      </c>
      <c r="Q60" s="50">
        <f t="shared" si="60"/>
        <v>1</v>
      </c>
      <c r="R60" s="50">
        <f t="shared" si="60"/>
        <v>1</v>
      </c>
      <c r="S60" s="50">
        <f t="shared" si="60"/>
        <v>1</v>
      </c>
      <c r="T60" s="50">
        <f t="shared" si="60"/>
        <v>0.99999999999999989</v>
      </c>
      <c r="U60" s="50">
        <f t="shared" si="60"/>
        <v>0.99999999688026575</v>
      </c>
      <c r="V60" s="50">
        <f t="shared" si="60"/>
        <v>0.99999999999999989</v>
      </c>
      <c r="W60" s="50">
        <f t="shared" si="60"/>
        <v>1</v>
      </c>
      <c r="X60" s="50">
        <f>SUM(X56:X59)</f>
        <v>0.99999999400844708</v>
      </c>
      <c r="Y60" s="50">
        <f>SUM(Y56:Y59)</f>
        <v>0.99999999939160844</v>
      </c>
      <c r="Z60" s="93">
        <f>SUM(Z56:Z59)</f>
        <v>1.000000001548035</v>
      </c>
      <c r="AA60" s="20"/>
      <c r="AB60" s="43" t="s">
        <v>235</v>
      </c>
      <c r="AC60" s="50">
        <f t="shared" ref="AC60:AK60" si="61">SUM(AC56:AC58,AC59)</f>
        <v>0.99999992566629958</v>
      </c>
      <c r="AD60" s="50">
        <f t="shared" si="61"/>
        <v>0.99999998870583451</v>
      </c>
      <c r="AE60" s="50">
        <f t="shared" si="61"/>
        <v>0.99999999247799687</v>
      </c>
      <c r="AF60" s="50">
        <f t="shared" si="61"/>
        <v>1.0000000148473303</v>
      </c>
      <c r="AG60" s="50">
        <f t="shared" si="61"/>
        <v>0.99999999989299904</v>
      </c>
      <c r="AH60" s="50">
        <f t="shared" si="61"/>
        <v>1.0000000067406358</v>
      </c>
      <c r="AI60" s="50">
        <f t="shared" si="61"/>
        <v>0.99999994472919018</v>
      </c>
      <c r="AJ60" s="50">
        <f t="shared" si="61"/>
        <v>0.99999999782285554</v>
      </c>
      <c r="AK60" s="93">
        <f t="shared" si="61"/>
        <v>0.99999999019053065</v>
      </c>
      <c r="AL60" s="18"/>
    </row>
    <row r="61" spans="1:38" x14ac:dyDescent="0.25">
      <c r="AL61" s="18"/>
    </row>
  </sheetData>
  <mergeCells count="4">
    <mergeCell ref="B33:I33"/>
    <mergeCell ref="L33:Z33"/>
    <mergeCell ref="B3:I3"/>
    <mergeCell ref="L3:U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99073-4D6A-4DE9-8550-20B7AD177B7F}">
  <dimension ref="A1:AI398"/>
  <sheetViews>
    <sheetView workbookViewId="0">
      <selection activeCell="S8" sqref="S8"/>
    </sheetView>
  </sheetViews>
  <sheetFormatPr defaultRowHeight="15" x14ac:dyDescent="0.25"/>
  <cols>
    <col min="2" max="2" width="9.140625" customWidth="1"/>
    <col min="4" max="4" width="12" bestFit="1" customWidth="1"/>
    <col min="6" max="6" width="12" bestFit="1" customWidth="1"/>
    <col min="8" max="8" width="12" bestFit="1" customWidth="1"/>
    <col min="9" max="9" width="12" customWidth="1"/>
    <col min="11" max="11" width="12" bestFit="1" customWidth="1"/>
    <col min="14" max="14" width="12" bestFit="1" customWidth="1"/>
    <col min="17" max="17" width="12" bestFit="1" customWidth="1"/>
    <col min="32" max="32" width="15.140625" customWidth="1"/>
    <col min="33" max="33" width="8.85546875" customWidth="1"/>
    <col min="34" max="35" width="12" bestFit="1" customWidth="1"/>
  </cols>
  <sheetData>
    <row r="1" spans="1:35" x14ac:dyDescent="0.25">
      <c r="A1" t="s">
        <v>318</v>
      </c>
      <c r="P1" s="114" t="s">
        <v>325</v>
      </c>
    </row>
    <row r="2" spans="1:35" x14ac:dyDescent="0.25">
      <c r="P2" s="114"/>
    </row>
    <row r="3" spans="1:35" x14ac:dyDescent="0.25">
      <c r="A3" s="132" t="s">
        <v>304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P3" s="114"/>
      <c r="Q3" s="132" t="s">
        <v>303</v>
      </c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</row>
    <row r="4" spans="1:35" x14ac:dyDescent="0.25">
      <c r="A4" s="132" t="s">
        <v>319</v>
      </c>
      <c r="B4" s="132"/>
      <c r="C4" s="132"/>
      <c r="D4" s="132"/>
      <c r="E4" s="129"/>
      <c r="F4" s="132" t="s">
        <v>320</v>
      </c>
      <c r="G4" s="132"/>
      <c r="H4" s="132"/>
      <c r="I4" s="132"/>
      <c r="J4" s="129"/>
      <c r="K4" s="132" t="s">
        <v>324</v>
      </c>
      <c r="L4" s="132"/>
      <c r="M4" s="132"/>
      <c r="N4" s="132"/>
      <c r="P4" s="114"/>
      <c r="Q4" s="132" t="s">
        <v>321</v>
      </c>
      <c r="R4" s="132"/>
      <c r="S4" s="132"/>
      <c r="T4" s="132"/>
      <c r="U4" s="129"/>
      <c r="V4" s="132" t="s">
        <v>322</v>
      </c>
      <c r="W4" s="132"/>
      <c r="X4" s="132"/>
      <c r="Y4" s="132"/>
      <c r="Z4" s="129"/>
      <c r="AA4" s="132" t="s">
        <v>323</v>
      </c>
      <c r="AB4" s="132"/>
      <c r="AC4" s="132"/>
      <c r="AD4" s="132"/>
      <c r="AE4" s="129"/>
      <c r="AF4" s="132" t="s">
        <v>326</v>
      </c>
      <c r="AG4" s="132"/>
      <c r="AH4" s="132"/>
      <c r="AI4" s="132"/>
    </row>
    <row r="5" spans="1:35" x14ac:dyDescent="0.25">
      <c r="A5" s="132" t="s">
        <v>225</v>
      </c>
      <c r="B5" s="132"/>
      <c r="C5" s="132"/>
      <c r="D5" s="132"/>
      <c r="F5" s="132" t="s">
        <v>226</v>
      </c>
      <c r="G5" s="132"/>
      <c r="H5" s="132"/>
      <c r="I5" s="132"/>
      <c r="K5" s="132" t="s">
        <v>227</v>
      </c>
      <c r="L5" s="132"/>
      <c r="M5" s="132"/>
      <c r="N5" s="132"/>
      <c r="P5" s="114"/>
      <c r="Q5" s="132" t="s">
        <v>212</v>
      </c>
      <c r="R5" s="132"/>
      <c r="S5" s="132"/>
      <c r="T5" s="132"/>
      <c r="V5" s="132" t="s">
        <v>213</v>
      </c>
      <c r="W5" s="132"/>
      <c r="X5" s="132"/>
      <c r="Y5" s="132"/>
      <c r="AA5" s="132" t="s">
        <v>214</v>
      </c>
      <c r="AB5" s="132"/>
      <c r="AC5" s="132"/>
      <c r="AD5" s="132"/>
      <c r="AF5" s="132" t="s">
        <v>215</v>
      </c>
      <c r="AG5" s="132"/>
      <c r="AH5" s="132"/>
      <c r="AI5" s="132"/>
    </row>
    <row r="6" spans="1:35" x14ac:dyDescent="0.25">
      <c r="A6" s="54" t="s">
        <v>249</v>
      </c>
      <c r="B6" s="54" t="s">
        <v>216</v>
      </c>
      <c r="C6" s="54" t="s">
        <v>217</v>
      </c>
      <c r="D6" s="54" t="s">
        <v>218</v>
      </c>
      <c r="E6" s="54"/>
      <c r="F6" s="54" t="s">
        <v>249</v>
      </c>
      <c r="G6" s="54" t="s">
        <v>216</v>
      </c>
      <c r="H6" s="54" t="s">
        <v>217</v>
      </c>
      <c r="I6" s="54" t="s">
        <v>218</v>
      </c>
      <c r="J6" s="54"/>
      <c r="K6" s="54" t="s">
        <v>249</v>
      </c>
      <c r="L6" s="54" t="s">
        <v>216</v>
      </c>
      <c r="M6" s="54" t="s">
        <v>217</v>
      </c>
      <c r="N6" s="54" t="s">
        <v>218</v>
      </c>
      <c r="P6" s="114"/>
      <c r="Q6" s="54" t="s">
        <v>249</v>
      </c>
      <c r="R6" s="54" t="s">
        <v>216</v>
      </c>
      <c r="S6" s="54" t="s">
        <v>217</v>
      </c>
      <c r="T6" s="54" t="s">
        <v>218</v>
      </c>
      <c r="V6" s="54" t="s">
        <v>249</v>
      </c>
      <c r="W6" s="54" t="s">
        <v>216</v>
      </c>
      <c r="X6" s="54" t="s">
        <v>217</v>
      </c>
      <c r="Y6" s="54" t="s">
        <v>218</v>
      </c>
      <c r="AA6" s="54" t="s">
        <v>249</v>
      </c>
      <c r="AB6" s="54" t="s">
        <v>216</v>
      </c>
      <c r="AC6" s="54" t="s">
        <v>217</v>
      </c>
      <c r="AD6" s="54" t="s">
        <v>218</v>
      </c>
      <c r="AF6" s="54" t="s">
        <v>249</v>
      </c>
      <c r="AG6" s="54" t="s">
        <v>216</v>
      </c>
      <c r="AH6" s="54" t="s">
        <v>217</v>
      </c>
      <c r="AI6" s="54" t="s">
        <v>218</v>
      </c>
    </row>
    <row r="7" spans="1:35" x14ac:dyDescent="0.25">
      <c r="A7">
        <v>0</v>
      </c>
      <c r="B7">
        <v>1</v>
      </c>
      <c r="C7">
        <v>0</v>
      </c>
      <c r="D7">
        <v>0</v>
      </c>
      <c r="F7">
        <v>0</v>
      </c>
      <c r="G7">
        <v>1</v>
      </c>
      <c r="H7">
        <v>0.1219299403377137</v>
      </c>
      <c r="I7">
        <v>0.14639626268412631</v>
      </c>
      <c r="K7">
        <v>0</v>
      </c>
      <c r="L7">
        <v>1</v>
      </c>
      <c r="M7">
        <v>4.2529826923205674</v>
      </c>
      <c r="N7">
        <v>4.5210619596606882</v>
      </c>
      <c r="P7" s="114"/>
      <c r="Q7">
        <v>0</v>
      </c>
      <c r="R7">
        <v>1</v>
      </c>
      <c r="S7">
        <v>0.40641265720969239</v>
      </c>
      <c r="T7">
        <v>0.3838861182982376</v>
      </c>
      <c r="V7">
        <v>0</v>
      </c>
      <c r="W7">
        <v>1</v>
      </c>
      <c r="X7">
        <v>2.4326319621136999E-2</v>
      </c>
      <c r="Y7">
        <v>2.226334137323261E-2</v>
      </c>
      <c r="AA7">
        <v>0</v>
      </c>
      <c r="AB7">
        <v>1</v>
      </c>
      <c r="AC7">
        <v>5.9698091198895721E-2</v>
      </c>
      <c r="AD7">
        <v>5.8120234098702678E-2</v>
      </c>
      <c r="AF7">
        <v>0</v>
      </c>
      <c r="AG7">
        <v>1</v>
      </c>
      <c r="AH7">
        <v>0.44697051234605928</v>
      </c>
      <c r="AI7">
        <v>0.4361910084768178</v>
      </c>
    </row>
    <row r="8" spans="1:35" x14ac:dyDescent="0.25">
      <c r="A8">
        <v>3.4163679314645972</v>
      </c>
      <c r="B8">
        <v>1</v>
      </c>
      <c r="C8">
        <v>3.9184786267202482E-2</v>
      </c>
      <c r="D8">
        <v>3.6226694259319681E-2</v>
      </c>
      <c r="F8">
        <v>2.732187023190737</v>
      </c>
      <c r="G8">
        <v>1</v>
      </c>
      <c r="H8">
        <v>0.1591293392214839</v>
      </c>
      <c r="I8">
        <v>0.18713078651639711</v>
      </c>
      <c r="K8">
        <v>3.4209155068966282</v>
      </c>
      <c r="L8">
        <v>1</v>
      </c>
      <c r="M8">
        <v>4.4003720572271137</v>
      </c>
      <c r="N8">
        <v>4.6714218546518271</v>
      </c>
      <c r="P8" s="114"/>
      <c r="Q8">
        <v>4.0914586005564031</v>
      </c>
      <c r="R8">
        <v>1</v>
      </c>
      <c r="S8">
        <v>0.40852649241417432</v>
      </c>
      <c r="T8">
        <v>0.38588278837476042</v>
      </c>
      <c r="V8">
        <v>4.0982776982239972</v>
      </c>
      <c r="W8">
        <v>1</v>
      </c>
      <c r="X8">
        <v>6.5923412707550533E-2</v>
      </c>
      <c r="Y8">
        <v>6.0255799978855232E-2</v>
      </c>
      <c r="AA8">
        <v>4.0937328952067737</v>
      </c>
      <c r="AB8">
        <v>1</v>
      </c>
      <c r="AC8">
        <v>0.16361534941033551</v>
      </c>
      <c r="AD8">
        <v>0.15712186152458321</v>
      </c>
      <c r="AF8">
        <v>4.0914586005564031</v>
      </c>
      <c r="AG8">
        <v>1</v>
      </c>
      <c r="AH8">
        <v>0.41121956017808559</v>
      </c>
      <c r="AI8">
        <v>0.40130225530537511</v>
      </c>
    </row>
    <row r="9" spans="1:35" x14ac:dyDescent="0.25">
      <c r="A9">
        <v>6.8327358629291934</v>
      </c>
      <c r="B9">
        <v>1</v>
      </c>
      <c r="C9">
        <v>6.8140126536404291E-2</v>
      </c>
      <c r="D9">
        <v>6.3375884151770673E-2</v>
      </c>
      <c r="F9">
        <v>5.4643740463814741</v>
      </c>
      <c r="G9">
        <v>1</v>
      </c>
      <c r="H9">
        <v>0.22921566986099429</v>
      </c>
      <c r="I9">
        <v>0.25729508461891792</v>
      </c>
      <c r="K9">
        <v>6.8418310137932554</v>
      </c>
      <c r="L9">
        <v>1</v>
      </c>
      <c r="M9">
        <v>4.3848805458689641</v>
      </c>
      <c r="N9">
        <v>4.6498537080016007</v>
      </c>
      <c r="P9" s="114"/>
      <c r="Q9">
        <v>8.1829172011128062</v>
      </c>
      <c r="R9">
        <v>1</v>
      </c>
      <c r="S9">
        <v>0.40041368658544102</v>
      </c>
      <c r="T9">
        <v>0.3782196571143262</v>
      </c>
      <c r="V9">
        <v>8.1965553964479945</v>
      </c>
      <c r="W9">
        <v>1</v>
      </c>
      <c r="X9">
        <v>0.1105397891790174</v>
      </c>
      <c r="Y9">
        <v>0.1008819640154001</v>
      </c>
      <c r="AA9">
        <v>8.1874657904135475</v>
      </c>
      <c r="AB9">
        <v>1</v>
      </c>
      <c r="AC9">
        <v>0.2462414468739775</v>
      </c>
      <c r="AD9">
        <v>0.2355262687258162</v>
      </c>
      <c r="AF9">
        <v>8.1829172011128062</v>
      </c>
      <c r="AG9">
        <v>1</v>
      </c>
      <c r="AH9">
        <v>0.38610032222605528</v>
      </c>
      <c r="AI9">
        <v>0.37603400081783289</v>
      </c>
    </row>
    <row r="10" spans="1:35" x14ac:dyDescent="0.25">
      <c r="A10">
        <v>10.24910379439379</v>
      </c>
      <c r="B10">
        <v>1</v>
      </c>
      <c r="C10">
        <v>0.1107323156368558</v>
      </c>
      <c r="D10">
        <v>0.111996493545664</v>
      </c>
      <c r="F10">
        <v>8.196561069572212</v>
      </c>
      <c r="G10">
        <v>1</v>
      </c>
      <c r="H10">
        <v>0.30061919007726418</v>
      </c>
      <c r="I10">
        <v>0.32558349447543822</v>
      </c>
      <c r="K10">
        <v>10.26274652068988</v>
      </c>
      <c r="L10">
        <v>1</v>
      </c>
      <c r="M10">
        <v>4.3231910348787181</v>
      </c>
      <c r="N10">
        <v>4.5741946785027388</v>
      </c>
      <c r="P10" s="114"/>
      <c r="Q10">
        <v>12.27437580166921</v>
      </c>
      <c r="R10">
        <v>1</v>
      </c>
      <c r="S10">
        <v>0.39007378969304318</v>
      </c>
      <c r="T10">
        <v>0.36849316189935782</v>
      </c>
      <c r="V10">
        <v>12.29483309467199</v>
      </c>
      <c r="W10">
        <v>1</v>
      </c>
      <c r="X10">
        <v>0.16442850320143129</v>
      </c>
      <c r="Y10">
        <v>0.14932002876816</v>
      </c>
      <c r="AA10">
        <v>12.281198685620319</v>
      </c>
      <c r="AB10">
        <v>1</v>
      </c>
      <c r="AC10">
        <v>0.33213522834144082</v>
      </c>
      <c r="AD10">
        <v>0.31760076801730353</v>
      </c>
      <c r="AF10">
        <v>12.27437580166921</v>
      </c>
      <c r="AG10">
        <v>1</v>
      </c>
      <c r="AH10">
        <v>0.39174830299576729</v>
      </c>
      <c r="AI10">
        <v>0.37870665674274639</v>
      </c>
    </row>
    <row r="11" spans="1:35" x14ac:dyDescent="0.25">
      <c r="A11">
        <v>13.66547172585839</v>
      </c>
      <c r="B11">
        <v>1</v>
      </c>
      <c r="C11">
        <v>0.14094436576141381</v>
      </c>
      <c r="D11">
        <v>0.14668457036346541</v>
      </c>
      <c r="F11">
        <v>10.92874809276295</v>
      </c>
      <c r="G11">
        <v>1</v>
      </c>
      <c r="H11">
        <v>0.37391304707144229</v>
      </c>
      <c r="I11">
        <v>0.39339020557933102</v>
      </c>
      <c r="K11">
        <v>13.683662027586511</v>
      </c>
      <c r="L11">
        <v>1</v>
      </c>
      <c r="M11">
        <v>4.2289165153662891</v>
      </c>
      <c r="N11">
        <v>4.4652783842506389</v>
      </c>
      <c r="P11" s="114"/>
      <c r="Q11">
        <v>16.365834402225609</v>
      </c>
      <c r="R11">
        <v>1</v>
      </c>
      <c r="S11">
        <v>0.40395134556431739</v>
      </c>
      <c r="T11">
        <v>0.38450289678879213</v>
      </c>
      <c r="V11">
        <v>16.393110792895989</v>
      </c>
      <c r="W11">
        <v>1</v>
      </c>
      <c r="X11">
        <v>0.22801685641377259</v>
      </c>
      <c r="Y11">
        <v>0.2058942505547755</v>
      </c>
      <c r="AA11">
        <v>16.374931580827099</v>
      </c>
      <c r="AB11">
        <v>1</v>
      </c>
      <c r="AC11">
        <v>0.42544279542527302</v>
      </c>
      <c r="AD11">
        <v>0.41135063578073428</v>
      </c>
      <c r="AF11">
        <v>16.365834402225609</v>
      </c>
      <c r="AG11">
        <v>1</v>
      </c>
      <c r="AH11">
        <v>0.42505231346940858</v>
      </c>
      <c r="AI11">
        <v>0.40732821406897241</v>
      </c>
    </row>
    <row r="12" spans="1:35" x14ac:dyDescent="0.25">
      <c r="A12">
        <v>17.08183965732298</v>
      </c>
      <c r="B12">
        <v>1</v>
      </c>
      <c r="C12">
        <v>0.1706774217244906</v>
      </c>
      <c r="D12">
        <v>0.18378198603692081</v>
      </c>
      <c r="F12">
        <v>13.660935115953681</v>
      </c>
      <c r="G12">
        <v>1</v>
      </c>
      <c r="H12">
        <v>0.4280157690442386</v>
      </c>
      <c r="I12">
        <v>0.44251060572754741</v>
      </c>
      <c r="K12">
        <v>17.104577534483141</v>
      </c>
      <c r="L12">
        <v>1</v>
      </c>
      <c r="M12">
        <v>4.0969305321853797</v>
      </c>
      <c r="N12">
        <v>4.314638898467388</v>
      </c>
      <c r="P12" s="114"/>
      <c r="Q12">
        <v>20.45729300278202</v>
      </c>
      <c r="R12">
        <v>1</v>
      </c>
      <c r="S12">
        <v>0.44531616879965918</v>
      </c>
      <c r="T12">
        <v>0.42708176109662749</v>
      </c>
      <c r="V12">
        <v>20.491388491119981</v>
      </c>
      <c r="W12">
        <v>1</v>
      </c>
      <c r="X12">
        <v>0.30093828056130018</v>
      </c>
      <c r="Y12">
        <v>0.27415838948581811</v>
      </c>
      <c r="AA12">
        <v>20.468664476033869</v>
      </c>
      <c r="AB12">
        <v>1</v>
      </c>
      <c r="AC12">
        <v>0.5198966569780652</v>
      </c>
      <c r="AD12">
        <v>0.50576839578927257</v>
      </c>
      <c r="AF12">
        <v>20.45729300278202</v>
      </c>
      <c r="AG12">
        <v>1</v>
      </c>
      <c r="AH12">
        <v>0.47310637073135342</v>
      </c>
      <c r="AI12">
        <v>0.45046404522629108</v>
      </c>
    </row>
    <row r="13" spans="1:35" x14ac:dyDescent="0.25">
      <c r="A13">
        <v>20.498207588787579</v>
      </c>
      <c r="B13">
        <v>1</v>
      </c>
      <c r="C13">
        <v>0.2080242565050564</v>
      </c>
      <c r="D13">
        <v>0.2320044317784147</v>
      </c>
      <c r="F13">
        <v>16.39312213914442</v>
      </c>
      <c r="G13">
        <v>1</v>
      </c>
      <c r="H13">
        <v>0.47870880246210612</v>
      </c>
      <c r="I13">
        <v>0.49358561803448142</v>
      </c>
      <c r="K13">
        <v>20.525493041379772</v>
      </c>
      <c r="L13">
        <v>1</v>
      </c>
      <c r="M13">
        <v>3.9439478204142642</v>
      </c>
      <c r="N13">
        <v>4.1382874697400052</v>
      </c>
      <c r="P13" s="114"/>
      <c r="Q13">
        <v>24.54875160333842</v>
      </c>
      <c r="R13">
        <v>1</v>
      </c>
      <c r="S13">
        <v>0.51280259232444236</v>
      </c>
      <c r="T13">
        <v>0.49234908226469593</v>
      </c>
      <c r="V13">
        <v>24.58966618934398</v>
      </c>
      <c r="W13">
        <v>1</v>
      </c>
      <c r="X13">
        <v>0.38088166516856831</v>
      </c>
      <c r="Y13">
        <v>0.3489946481096905</v>
      </c>
      <c r="AA13">
        <v>24.562397371240639</v>
      </c>
      <c r="AB13">
        <v>1</v>
      </c>
      <c r="AC13">
        <v>0.63599913563336008</v>
      </c>
      <c r="AD13">
        <v>0.61847216495618673</v>
      </c>
      <c r="AF13">
        <v>24.54875160333842</v>
      </c>
      <c r="AG13">
        <v>1</v>
      </c>
      <c r="AH13">
        <v>0.522664819772655</v>
      </c>
      <c r="AI13">
        <v>0.49526813328121078</v>
      </c>
    </row>
    <row r="14" spans="1:35" x14ac:dyDescent="0.25">
      <c r="A14">
        <v>23.914575520252178</v>
      </c>
      <c r="B14">
        <v>1</v>
      </c>
      <c r="C14">
        <v>0.25979724991849351</v>
      </c>
      <c r="D14">
        <v>0.29228194493661869</v>
      </c>
      <c r="F14">
        <v>19.12530916233516</v>
      </c>
      <c r="G14">
        <v>1</v>
      </c>
      <c r="H14">
        <v>0.5294638585179583</v>
      </c>
      <c r="I14">
        <v>0.54431171085581675</v>
      </c>
      <c r="K14">
        <v>23.946408548276398</v>
      </c>
      <c r="L14">
        <v>1</v>
      </c>
      <c r="M14">
        <v>3.7404440892950439</v>
      </c>
      <c r="N14">
        <v>3.910198715073538</v>
      </c>
      <c r="P14" s="114"/>
      <c r="Q14">
        <v>28.640210203894821</v>
      </c>
      <c r="R14">
        <v>1</v>
      </c>
      <c r="S14">
        <v>0.59150437355907748</v>
      </c>
      <c r="T14">
        <v>0.57237084311950814</v>
      </c>
      <c r="V14">
        <v>28.687943887567979</v>
      </c>
      <c r="W14">
        <v>1</v>
      </c>
      <c r="X14">
        <v>0.47923878505319151</v>
      </c>
      <c r="Y14">
        <v>0.44511982289577751</v>
      </c>
      <c r="AA14">
        <v>28.65613026644742</v>
      </c>
      <c r="AB14">
        <v>1</v>
      </c>
      <c r="AC14">
        <v>0.75739992114766219</v>
      </c>
      <c r="AD14">
        <v>0.73454250124414899</v>
      </c>
      <c r="AF14">
        <v>28.640210203894821</v>
      </c>
      <c r="AG14">
        <v>1</v>
      </c>
      <c r="AH14">
        <v>0.56651561286971308</v>
      </c>
      <c r="AI14">
        <v>0.53530777058206125</v>
      </c>
    </row>
    <row r="15" spans="1:35" x14ac:dyDescent="0.25">
      <c r="A15">
        <v>27.33094345171677</v>
      </c>
      <c r="B15">
        <v>1</v>
      </c>
      <c r="C15">
        <v>0.33475436809114101</v>
      </c>
      <c r="D15">
        <v>0.3734146493291326</v>
      </c>
      <c r="F15">
        <v>21.8574961855259</v>
      </c>
      <c r="G15">
        <v>1</v>
      </c>
      <c r="H15">
        <v>0.58867408923026177</v>
      </c>
      <c r="I15">
        <v>0.60281290121261821</v>
      </c>
      <c r="K15">
        <v>27.367324055173022</v>
      </c>
      <c r="L15">
        <v>1</v>
      </c>
      <c r="M15">
        <v>3.507766616961753</v>
      </c>
      <c r="N15">
        <v>3.6494709268036059</v>
      </c>
      <c r="P15" s="114"/>
      <c r="Q15">
        <v>32.731668804451232</v>
      </c>
      <c r="R15">
        <v>1</v>
      </c>
      <c r="S15">
        <v>0.66932887265392416</v>
      </c>
      <c r="T15">
        <v>0.65015070809112963</v>
      </c>
      <c r="V15">
        <v>32.786221585791978</v>
      </c>
      <c r="W15">
        <v>1</v>
      </c>
      <c r="X15">
        <v>0.58396292403371286</v>
      </c>
      <c r="Y15">
        <v>0.54517738518314474</v>
      </c>
      <c r="AA15">
        <v>32.74986316165419</v>
      </c>
      <c r="AB15">
        <v>1</v>
      </c>
      <c r="AC15">
        <v>0.87658634397457802</v>
      </c>
      <c r="AD15">
        <v>0.84730686924849863</v>
      </c>
      <c r="AF15">
        <v>32.731668804451232</v>
      </c>
      <c r="AG15">
        <v>1</v>
      </c>
      <c r="AH15">
        <v>0.60944335962649487</v>
      </c>
      <c r="AI15">
        <v>0.57925571399422748</v>
      </c>
    </row>
    <row r="16" spans="1:35" x14ac:dyDescent="0.25">
      <c r="A16">
        <v>30.747311383181369</v>
      </c>
      <c r="B16">
        <v>1</v>
      </c>
      <c r="C16">
        <v>0.40742013014330031</v>
      </c>
      <c r="D16">
        <v>0.4513518069378627</v>
      </c>
      <c r="F16">
        <v>24.589683208716629</v>
      </c>
      <c r="G16">
        <v>1</v>
      </c>
      <c r="H16">
        <v>0.65246165561540237</v>
      </c>
      <c r="I16">
        <v>0.66530569475079671</v>
      </c>
      <c r="K16">
        <v>30.788239562069649</v>
      </c>
      <c r="L16">
        <v>1</v>
      </c>
      <c r="M16">
        <v>3.1565950802218472</v>
      </c>
      <c r="N16">
        <v>3.2650516544654069</v>
      </c>
      <c r="P16" s="114"/>
      <c r="Q16">
        <v>36.823127405007632</v>
      </c>
      <c r="R16">
        <v>1</v>
      </c>
      <c r="S16">
        <v>0.75344544051615481</v>
      </c>
      <c r="T16">
        <v>0.73519590217057895</v>
      </c>
      <c r="V16">
        <v>36.884499284015973</v>
      </c>
      <c r="W16">
        <v>1</v>
      </c>
      <c r="X16">
        <v>0.70813063801648102</v>
      </c>
      <c r="Y16">
        <v>0.66333262607804289</v>
      </c>
      <c r="AA16">
        <v>36.84359605686096</v>
      </c>
      <c r="AB16">
        <v>1</v>
      </c>
      <c r="AC16">
        <v>0.99688846100155082</v>
      </c>
      <c r="AD16">
        <v>0.95882058089180122</v>
      </c>
      <c r="AF16">
        <v>36.823127405007632</v>
      </c>
      <c r="AG16">
        <v>1</v>
      </c>
      <c r="AH16">
        <v>0.63631861420506097</v>
      </c>
      <c r="AI16">
        <v>0.60724478056131104</v>
      </c>
    </row>
    <row r="17" spans="1:35" x14ac:dyDescent="0.25">
      <c r="A17">
        <v>34.163679314645968</v>
      </c>
      <c r="B17">
        <v>1</v>
      </c>
      <c r="C17">
        <v>0.48603833588858641</v>
      </c>
      <c r="D17">
        <v>0.53345635105167655</v>
      </c>
      <c r="F17">
        <v>27.321870231907369</v>
      </c>
      <c r="G17">
        <v>1</v>
      </c>
      <c r="H17">
        <v>0.71476724028758676</v>
      </c>
      <c r="I17">
        <v>0.72881769644858874</v>
      </c>
      <c r="K17">
        <v>34.209155068966282</v>
      </c>
      <c r="L17">
        <v>1</v>
      </c>
      <c r="M17">
        <v>2.662973210880867</v>
      </c>
      <c r="N17">
        <v>2.7315824052978428</v>
      </c>
      <c r="P17" s="114"/>
      <c r="Q17">
        <v>40.914586005564033</v>
      </c>
      <c r="R17">
        <v>1</v>
      </c>
      <c r="S17">
        <v>0.8324396087762812</v>
      </c>
      <c r="T17">
        <v>0.81702645609935542</v>
      </c>
      <c r="V17">
        <v>40.982776982239969</v>
      </c>
      <c r="W17">
        <v>1</v>
      </c>
      <c r="X17">
        <v>0.82596523807842726</v>
      </c>
      <c r="Y17">
        <v>0.77491117082940797</v>
      </c>
      <c r="AA17">
        <v>40.937328952067737</v>
      </c>
      <c r="AB17">
        <v>1</v>
      </c>
      <c r="AC17">
        <v>1.1090818878556701</v>
      </c>
      <c r="AD17">
        <v>1.061442014617537</v>
      </c>
      <c r="AF17">
        <v>40.914586005564033</v>
      </c>
      <c r="AG17">
        <v>1</v>
      </c>
      <c r="AH17">
        <v>0.65547454031011276</v>
      </c>
      <c r="AI17">
        <v>0.62984567224933541</v>
      </c>
    </row>
    <row r="18" spans="1:35" x14ac:dyDescent="0.25">
      <c r="A18">
        <v>37.580047246110567</v>
      </c>
      <c r="B18">
        <v>1</v>
      </c>
      <c r="C18">
        <v>0.56816715587147082</v>
      </c>
      <c r="D18">
        <v>0.6149111370335697</v>
      </c>
      <c r="F18">
        <v>30.054057255098112</v>
      </c>
      <c r="G18">
        <v>1</v>
      </c>
      <c r="H18">
        <v>0.76373570875053809</v>
      </c>
      <c r="I18">
        <v>0.77768122251817329</v>
      </c>
      <c r="K18">
        <v>37.630070575862902</v>
      </c>
      <c r="L18">
        <v>1</v>
      </c>
      <c r="M18">
        <v>2.029110253354923</v>
      </c>
      <c r="N18">
        <v>2.0507909377512079</v>
      </c>
      <c r="P18" s="114"/>
      <c r="Q18">
        <v>45.006044606120433</v>
      </c>
      <c r="R18">
        <v>1</v>
      </c>
      <c r="S18">
        <v>0.89620582731163911</v>
      </c>
      <c r="T18">
        <v>0.88317020142265579</v>
      </c>
      <c r="V18">
        <v>45.081054680463971</v>
      </c>
      <c r="W18">
        <v>1</v>
      </c>
      <c r="X18">
        <v>0.93986322582217097</v>
      </c>
      <c r="Y18">
        <v>0.88231319446364798</v>
      </c>
      <c r="AA18">
        <v>45.031061847274522</v>
      </c>
      <c r="AB18">
        <v>1</v>
      </c>
      <c r="AC18">
        <v>1.195224570782661</v>
      </c>
      <c r="AD18">
        <v>1.1396519616710461</v>
      </c>
      <c r="AF18">
        <v>45.006044606120433</v>
      </c>
      <c r="AG18">
        <v>1</v>
      </c>
      <c r="AH18">
        <v>0.72806741636303562</v>
      </c>
      <c r="AI18">
        <v>0.70528059985725478</v>
      </c>
    </row>
    <row r="19" spans="1:35" x14ac:dyDescent="0.25">
      <c r="A19">
        <v>40.996415177575159</v>
      </c>
      <c r="B19">
        <v>1</v>
      </c>
      <c r="C19">
        <v>0.65317764121706834</v>
      </c>
      <c r="D19">
        <v>0.69508696213324705</v>
      </c>
      <c r="F19">
        <v>32.786244278288848</v>
      </c>
      <c r="G19">
        <v>1</v>
      </c>
      <c r="H19">
        <v>0.80682146172793168</v>
      </c>
      <c r="I19">
        <v>0.82188185397211344</v>
      </c>
      <c r="K19">
        <v>41.050986082759543</v>
      </c>
      <c r="L19">
        <v>1</v>
      </c>
      <c r="M19">
        <v>1.4895378508721671</v>
      </c>
      <c r="N19">
        <v>1.47320714837022</v>
      </c>
      <c r="P19" s="114"/>
      <c r="Q19">
        <v>49.097503206676834</v>
      </c>
      <c r="R19">
        <v>1</v>
      </c>
      <c r="S19">
        <v>0.9488946162890175</v>
      </c>
      <c r="T19">
        <v>0.94166697443921654</v>
      </c>
      <c r="V19">
        <v>49.179332378687967</v>
      </c>
      <c r="W19">
        <v>1</v>
      </c>
      <c r="X19">
        <v>1.041539751154418</v>
      </c>
      <c r="Y19">
        <v>0.9790802135382074</v>
      </c>
      <c r="AA19">
        <v>49.124794742481292</v>
      </c>
      <c r="AB19">
        <v>1</v>
      </c>
      <c r="AC19">
        <v>1.253946324254551</v>
      </c>
      <c r="AD19">
        <v>1.1925723967732511</v>
      </c>
      <c r="AF19">
        <v>49.097503206676834</v>
      </c>
      <c r="AG19">
        <v>1</v>
      </c>
      <c r="AH19">
        <v>0.80073702805813352</v>
      </c>
      <c r="AI19">
        <v>0.78242524926425416</v>
      </c>
    </row>
    <row r="20" spans="1:35" x14ac:dyDescent="0.25">
      <c r="A20">
        <v>44.412783109039758</v>
      </c>
      <c r="B20">
        <v>1</v>
      </c>
      <c r="C20">
        <v>0.74489515747048307</v>
      </c>
      <c r="D20">
        <v>0.78218943603047952</v>
      </c>
      <c r="F20">
        <v>35.51843130147958</v>
      </c>
      <c r="G20">
        <v>1</v>
      </c>
      <c r="H20">
        <v>0.83910719842288384</v>
      </c>
      <c r="I20">
        <v>0.85456911855551887</v>
      </c>
      <c r="K20">
        <v>44.471901589656163</v>
      </c>
      <c r="L20">
        <v>1</v>
      </c>
      <c r="M20">
        <v>1.2669213868195091</v>
      </c>
      <c r="N20">
        <v>1.2364666571740099</v>
      </c>
      <c r="P20" s="114"/>
      <c r="Q20">
        <v>53.188961807233241</v>
      </c>
      <c r="R20">
        <v>1</v>
      </c>
      <c r="S20">
        <v>0.99231588772701218</v>
      </c>
      <c r="T20">
        <v>0.9912774333625155</v>
      </c>
      <c r="V20">
        <v>53.277610076911962</v>
      </c>
      <c r="W20">
        <v>1</v>
      </c>
      <c r="X20">
        <v>1.1358466298557139</v>
      </c>
      <c r="Y20">
        <v>1.071415241402299</v>
      </c>
      <c r="AA20">
        <v>53.218527637688062</v>
      </c>
      <c r="AB20">
        <v>1</v>
      </c>
      <c r="AC20">
        <v>1.2918497793718291</v>
      </c>
      <c r="AD20">
        <v>1.227612618330528</v>
      </c>
      <c r="AF20">
        <v>53.188961807233241</v>
      </c>
      <c r="AG20">
        <v>1</v>
      </c>
      <c r="AH20">
        <v>0.8586578603668783</v>
      </c>
      <c r="AI20">
        <v>0.8439647911007917</v>
      </c>
    </row>
    <row r="21" spans="1:35" x14ac:dyDescent="0.25">
      <c r="A21">
        <v>47.829151040504357</v>
      </c>
      <c r="B21">
        <v>1</v>
      </c>
      <c r="C21">
        <v>0.82287738709079294</v>
      </c>
      <c r="D21">
        <v>0.85555101204113249</v>
      </c>
      <c r="F21">
        <v>38.25061832467032</v>
      </c>
      <c r="G21">
        <v>1</v>
      </c>
      <c r="H21">
        <v>0.86020975480394934</v>
      </c>
      <c r="I21">
        <v>0.87401677608418915</v>
      </c>
      <c r="K21">
        <v>47.89281709655279</v>
      </c>
      <c r="L21">
        <v>1</v>
      </c>
      <c r="M21">
        <v>1.0872844516953251</v>
      </c>
      <c r="N21">
        <v>1.043792759864836</v>
      </c>
      <c r="P21" s="114"/>
      <c r="Q21">
        <v>57.280420407789642</v>
      </c>
      <c r="R21">
        <v>1</v>
      </c>
      <c r="S21">
        <v>1.0212756869211459</v>
      </c>
      <c r="T21">
        <v>1.026959375533242</v>
      </c>
      <c r="V21">
        <v>57.375887775135972</v>
      </c>
      <c r="W21">
        <v>1</v>
      </c>
      <c r="X21">
        <v>1.215344042351856</v>
      </c>
      <c r="Y21">
        <v>1.1533123344688381</v>
      </c>
      <c r="AA21">
        <v>57.312260532894832</v>
      </c>
      <c r="AB21">
        <v>1</v>
      </c>
      <c r="AC21">
        <v>1.3049350523283849</v>
      </c>
      <c r="AD21">
        <v>1.2383061905895461</v>
      </c>
      <c r="AF21">
        <v>57.280420407789642</v>
      </c>
      <c r="AG21">
        <v>1</v>
      </c>
      <c r="AH21">
        <v>0.90857031634143992</v>
      </c>
      <c r="AI21">
        <v>0.89762152610562385</v>
      </c>
    </row>
    <row r="22" spans="1:35" x14ac:dyDescent="0.25">
      <c r="A22">
        <v>51.245518971968949</v>
      </c>
      <c r="B22">
        <v>1</v>
      </c>
      <c r="C22">
        <v>0.89924791432667839</v>
      </c>
      <c r="D22">
        <v>0.92427707914476698</v>
      </c>
      <c r="F22">
        <v>40.982805347861053</v>
      </c>
      <c r="G22">
        <v>1</v>
      </c>
      <c r="H22">
        <v>0.88428134517703616</v>
      </c>
      <c r="I22">
        <v>0.89882273720269013</v>
      </c>
      <c r="K22">
        <v>51.313732603449417</v>
      </c>
      <c r="L22">
        <v>1</v>
      </c>
      <c r="M22">
        <v>0.98123996003728564</v>
      </c>
      <c r="N22">
        <v>0.93907140086869212</v>
      </c>
      <c r="P22" s="114"/>
      <c r="Q22">
        <v>61.371879008346049</v>
      </c>
      <c r="R22">
        <v>1</v>
      </c>
      <c r="S22">
        <v>1.0655128246165479</v>
      </c>
      <c r="T22">
        <v>1.0753589743489489</v>
      </c>
      <c r="V22">
        <v>61.47416547335996</v>
      </c>
      <c r="W22">
        <v>1</v>
      </c>
      <c r="X22">
        <v>1.272132377500159</v>
      </c>
      <c r="Y22">
        <v>1.2149577946960799</v>
      </c>
      <c r="AA22">
        <v>61.40599342810161</v>
      </c>
      <c r="AB22">
        <v>1</v>
      </c>
      <c r="AC22">
        <v>1.297480417670827</v>
      </c>
      <c r="AD22">
        <v>1.2273048526903669</v>
      </c>
      <c r="AF22">
        <v>61.371879008346049</v>
      </c>
      <c r="AG22">
        <v>1</v>
      </c>
      <c r="AH22">
        <v>0.93490172285748041</v>
      </c>
      <c r="AI22">
        <v>0.92720206206686284</v>
      </c>
    </row>
    <row r="23" spans="1:35" x14ac:dyDescent="0.25">
      <c r="A23">
        <v>54.661886903433548</v>
      </c>
      <c r="B23">
        <v>1</v>
      </c>
      <c r="C23">
        <v>0.97050000357732402</v>
      </c>
      <c r="D23">
        <v>0.98540009540995377</v>
      </c>
      <c r="F23">
        <v>43.714992371051792</v>
      </c>
      <c r="G23">
        <v>1</v>
      </c>
      <c r="H23">
        <v>0.89596516932023695</v>
      </c>
      <c r="I23">
        <v>0.9143456886645337</v>
      </c>
      <c r="K23">
        <v>54.734648110346043</v>
      </c>
      <c r="L23">
        <v>1</v>
      </c>
      <c r="M23">
        <v>0.9053429409795869</v>
      </c>
      <c r="N23">
        <v>0.86469292142561616</v>
      </c>
      <c r="P23" s="114"/>
      <c r="Q23">
        <v>65.463337608902449</v>
      </c>
      <c r="R23">
        <v>1</v>
      </c>
      <c r="S23">
        <v>1.1287667341031831</v>
      </c>
      <c r="T23">
        <v>1.140128253204854</v>
      </c>
      <c r="V23">
        <v>65.572443171583956</v>
      </c>
      <c r="W23">
        <v>1</v>
      </c>
      <c r="X23">
        <v>1.304864104763156</v>
      </c>
      <c r="Y23">
        <v>1.252720593325332</v>
      </c>
      <c r="AA23">
        <v>65.49972632330838</v>
      </c>
      <c r="AB23">
        <v>1</v>
      </c>
      <c r="AC23">
        <v>1.2937572620621169</v>
      </c>
      <c r="AD23">
        <v>1.220094088561086</v>
      </c>
      <c r="AF23">
        <v>65.463337608902449</v>
      </c>
      <c r="AG23">
        <v>1</v>
      </c>
      <c r="AH23">
        <v>0.95041018382887199</v>
      </c>
      <c r="AI23">
        <v>0.94515994905535605</v>
      </c>
    </row>
    <row r="24" spans="1:35" x14ac:dyDescent="0.25">
      <c r="A24">
        <v>58.078254834898154</v>
      </c>
      <c r="B24">
        <v>1</v>
      </c>
      <c r="C24">
        <v>1.0330392040199949</v>
      </c>
      <c r="D24">
        <v>1.0353624855689381</v>
      </c>
      <c r="F24">
        <v>46.447179394242532</v>
      </c>
      <c r="G24">
        <v>1</v>
      </c>
      <c r="H24">
        <v>0.88726186236237392</v>
      </c>
      <c r="I24">
        <v>0.90881648455006647</v>
      </c>
      <c r="K24">
        <v>58.15556361724267</v>
      </c>
      <c r="L24">
        <v>1</v>
      </c>
      <c r="M24">
        <v>0.8137264310122504</v>
      </c>
      <c r="N24">
        <v>0.77475976458475015</v>
      </c>
      <c r="P24" s="114"/>
      <c r="Q24">
        <v>69.554796209458857</v>
      </c>
      <c r="R24">
        <v>1</v>
      </c>
      <c r="S24">
        <v>1.1859593675139231</v>
      </c>
      <c r="T24">
        <v>1.197350712073139</v>
      </c>
      <c r="V24">
        <v>69.670720869807951</v>
      </c>
      <c r="W24">
        <v>1</v>
      </c>
      <c r="X24">
        <v>1.3020793175631309</v>
      </c>
      <c r="Y24">
        <v>1.256266687745168</v>
      </c>
      <c r="AA24">
        <v>69.59345921851515</v>
      </c>
      <c r="AB24">
        <v>1</v>
      </c>
      <c r="AC24">
        <v>1.3003218408266231</v>
      </c>
      <c r="AD24">
        <v>1.222119581285984</v>
      </c>
      <c r="AF24">
        <v>69.554796209458857</v>
      </c>
      <c r="AG24">
        <v>1</v>
      </c>
      <c r="AH24">
        <v>0.96598073053117794</v>
      </c>
      <c r="AI24">
        <v>0.96037817029178618</v>
      </c>
    </row>
    <row r="25" spans="1:35" x14ac:dyDescent="0.25">
      <c r="A25">
        <v>61.494622766362738</v>
      </c>
      <c r="B25">
        <v>1</v>
      </c>
      <c r="C25">
        <v>1.083808838093363</v>
      </c>
      <c r="D25">
        <v>1.071801222100919</v>
      </c>
      <c r="F25">
        <v>49.179366417433272</v>
      </c>
      <c r="G25">
        <v>1</v>
      </c>
      <c r="H25">
        <v>0.90192609543128044</v>
      </c>
      <c r="I25">
        <v>0.9255230647763053</v>
      </c>
      <c r="K25">
        <v>61.576479124139297</v>
      </c>
      <c r="L25">
        <v>1</v>
      </c>
      <c r="M25">
        <v>0.75623110707064756</v>
      </c>
      <c r="N25">
        <v>0.71981321079607896</v>
      </c>
      <c r="P25" s="114"/>
      <c r="Q25">
        <v>73.64625481001525</v>
      </c>
      <c r="R25">
        <v>1</v>
      </c>
      <c r="S25">
        <v>1.226074667837501</v>
      </c>
      <c r="T25">
        <v>1.239362051643637</v>
      </c>
      <c r="V25">
        <v>73.768998568031947</v>
      </c>
      <c r="W25">
        <v>1</v>
      </c>
      <c r="X25">
        <v>1.2847273463351501</v>
      </c>
      <c r="Y25">
        <v>1.2448787124020331</v>
      </c>
      <c r="AA25">
        <v>73.68719211372192</v>
      </c>
      <c r="AB25">
        <v>1</v>
      </c>
      <c r="AC25">
        <v>1.285252628401726</v>
      </c>
      <c r="AD25">
        <v>1.2053858896994289</v>
      </c>
      <c r="AF25">
        <v>73.64625481001525</v>
      </c>
      <c r="AG25">
        <v>1</v>
      </c>
      <c r="AH25">
        <v>0.98961488446483781</v>
      </c>
      <c r="AI25">
        <v>0.98066486054797164</v>
      </c>
    </row>
    <row r="26" spans="1:35" x14ac:dyDescent="0.25">
      <c r="A26">
        <v>64.910990697827344</v>
      </c>
      <c r="B26">
        <v>1</v>
      </c>
      <c r="C26">
        <v>1.1209490018149411</v>
      </c>
      <c r="D26">
        <v>1.0921864572407001</v>
      </c>
      <c r="F26">
        <v>51.911553440623997</v>
      </c>
      <c r="G26">
        <v>1</v>
      </c>
      <c r="H26">
        <v>0.91749825191343226</v>
      </c>
      <c r="I26">
        <v>0.94248342313887834</v>
      </c>
      <c r="K26">
        <v>64.997394631035931</v>
      </c>
      <c r="L26">
        <v>1</v>
      </c>
      <c r="M26">
        <v>0.73233956899047503</v>
      </c>
      <c r="N26">
        <v>0.69758575521570831</v>
      </c>
      <c r="P26" s="114"/>
      <c r="Q26">
        <v>77.737713410571658</v>
      </c>
      <c r="R26">
        <v>1</v>
      </c>
      <c r="S26">
        <v>1.246655407623914</v>
      </c>
      <c r="T26">
        <v>1.2601932637011739</v>
      </c>
      <c r="V26">
        <v>77.867276266255942</v>
      </c>
      <c r="W26">
        <v>1</v>
      </c>
      <c r="X26">
        <v>1.2527658507695401</v>
      </c>
      <c r="Y26">
        <v>1.220114947964769</v>
      </c>
      <c r="AA26">
        <v>77.780925008928705</v>
      </c>
      <c r="AB26">
        <v>1</v>
      </c>
      <c r="AC26">
        <v>1.2624776663301489</v>
      </c>
      <c r="AD26">
        <v>1.1820855403830819</v>
      </c>
      <c r="AF26">
        <v>77.737713410571658</v>
      </c>
      <c r="AG26">
        <v>1</v>
      </c>
      <c r="AH26">
        <v>1.0237055962805399</v>
      </c>
      <c r="AI26">
        <v>1.0094503789749849</v>
      </c>
    </row>
    <row r="27" spans="1:35" x14ac:dyDescent="0.25">
      <c r="A27">
        <v>68.327358629291936</v>
      </c>
      <c r="B27">
        <v>1</v>
      </c>
      <c r="C27">
        <v>1.151627336799887</v>
      </c>
      <c r="D27">
        <v>1.106362125358664</v>
      </c>
      <c r="F27">
        <v>54.643740463814737</v>
      </c>
      <c r="G27">
        <v>1</v>
      </c>
      <c r="H27">
        <v>0.95501569456397739</v>
      </c>
      <c r="I27">
        <v>0.97608451450964695</v>
      </c>
      <c r="K27">
        <v>68.418310137932551</v>
      </c>
      <c r="L27">
        <v>1</v>
      </c>
      <c r="M27">
        <v>0.72055475114261192</v>
      </c>
      <c r="N27">
        <v>0.68965140706482442</v>
      </c>
      <c r="P27" s="114"/>
      <c r="Q27">
        <v>81.829172011128065</v>
      </c>
      <c r="R27">
        <v>1</v>
      </c>
      <c r="S27">
        <v>1.2478951687911759</v>
      </c>
      <c r="T27">
        <v>1.260046119299018</v>
      </c>
      <c r="V27">
        <v>81.965553964479938</v>
      </c>
      <c r="W27">
        <v>1</v>
      </c>
      <c r="X27">
        <v>1.2077447301679201</v>
      </c>
      <c r="Y27">
        <v>1.183675094930172</v>
      </c>
      <c r="AA27">
        <v>81.874657904135475</v>
      </c>
      <c r="AB27">
        <v>1</v>
      </c>
      <c r="AC27">
        <v>1.247264984848109</v>
      </c>
      <c r="AD27">
        <v>1.1701952649713721</v>
      </c>
      <c r="AF27">
        <v>81.829172011128065</v>
      </c>
      <c r="AG27">
        <v>1</v>
      </c>
      <c r="AH27">
        <v>1.0634025275860379</v>
      </c>
      <c r="AI27">
        <v>1.0443080955596971</v>
      </c>
    </row>
    <row r="28" spans="1:35" x14ac:dyDescent="0.25">
      <c r="A28">
        <v>71.743726560756528</v>
      </c>
      <c r="B28">
        <v>1</v>
      </c>
      <c r="C28">
        <v>1.1755370383068711</v>
      </c>
      <c r="D28">
        <v>1.115801369253598</v>
      </c>
      <c r="F28">
        <v>57.375927487005477</v>
      </c>
      <c r="G28">
        <v>1</v>
      </c>
      <c r="H28">
        <v>0.98922032079905808</v>
      </c>
      <c r="I28">
        <v>1.0020788049767191</v>
      </c>
      <c r="K28">
        <v>71.839225644829185</v>
      </c>
      <c r="L28">
        <v>1</v>
      </c>
      <c r="M28">
        <v>0.74457004456778708</v>
      </c>
      <c r="N28">
        <v>0.71275274615439221</v>
      </c>
      <c r="P28" s="114"/>
      <c r="Q28">
        <v>85.920630611684459</v>
      </c>
      <c r="R28">
        <v>1</v>
      </c>
      <c r="S28">
        <v>1.2250237284715639</v>
      </c>
      <c r="T28">
        <v>1.2336135219160831</v>
      </c>
      <c r="V28">
        <v>86.063831662703947</v>
      </c>
      <c r="W28">
        <v>1</v>
      </c>
      <c r="X28">
        <v>1.174218697895016</v>
      </c>
      <c r="Y28">
        <v>1.159018402421222</v>
      </c>
      <c r="AA28">
        <v>85.968390799342245</v>
      </c>
      <c r="AB28">
        <v>1</v>
      </c>
      <c r="AC28">
        <v>1.235958722464894</v>
      </c>
      <c r="AD28">
        <v>1.162417846172775</v>
      </c>
      <c r="AF28">
        <v>85.920630611684459</v>
      </c>
      <c r="AG28">
        <v>1</v>
      </c>
      <c r="AH28">
        <v>1.095390358881593</v>
      </c>
      <c r="AI28">
        <v>1.0731232856532009</v>
      </c>
    </row>
    <row r="29" spans="1:35" x14ac:dyDescent="0.25">
      <c r="A29">
        <v>75.160094492221134</v>
      </c>
      <c r="B29">
        <v>1</v>
      </c>
      <c r="C29">
        <v>1.189594206450528</v>
      </c>
      <c r="D29">
        <v>1.118896165840521</v>
      </c>
      <c r="F29">
        <v>60.108114510196224</v>
      </c>
      <c r="G29">
        <v>1</v>
      </c>
      <c r="H29">
        <v>1.0109241466737251</v>
      </c>
      <c r="I29">
        <v>1.0172246668424969</v>
      </c>
      <c r="K29">
        <v>75.260141151725804</v>
      </c>
      <c r="L29">
        <v>1</v>
      </c>
      <c r="M29">
        <v>0.76177631286765024</v>
      </c>
      <c r="N29">
        <v>0.72789307137782833</v>
      </c>
      <c r="P29" s="114"/>
      <c r="Q29">
        <v>90.012089212240866</v>
      </c>
      <c r="R29">
        <v>1</v>
      </c>
      <c r="S29">
        <v>1.181726019412487</v>
      </c>
      <c r="T29">
        <v>1.186810099320083</v>
      </c>
      <c r="V29">
        <v>90.162109360927943</v>
      </c>
      <c r="W29">
        <v>1</v>
      </c>
      <c r="X29">
        <v>1.1363042364487681</v>
      </c>
      <c r="Y29">
        <v>1.1288318106684849</v>
      </c>
      <c r="AA29">
        <v>90.06212369454903</v>
      </c>
      <c r="AB29">
        <v>1</v>
      </c>
      <c r="AC29">
        <v>1.2442108017433631</v>
      </c>
      <c r="AD29">
        <v>1.1715956049549969</v>
      </c>
      <c r="AF29">
        <v>90.012089212240866</v>
      </c>
      <c r="AG29">
        <v>1</v>
      </c>
      <c r="AH29">
        <v>1.124884928912141</v>
      </c>
      <c r="AI29">
        <v>1.1017585051470711</v>
      </c>
    </row>
    <row r="30" spans="1:35" x14ac:dyDescent="0.25">
      <c r="A30">
        <v>78.576462423685726</v>
      </c>
      <c r="B30">
        <v>1</v>
      </c>
      <c r="C30">
        <v>1.189865647870926</v>
      </c>
      <c r="D30">
        <v>1.1103742301378789</v>
      </c>
      <c r="F30">
        <v>62.840301533386949</v>
      </c>
      <c r="G30">
        <v>1</v>
      </c>
      <c r="H30">
        <v>1.017925002664984</v>
      </c>
      <c r="I30">
        <v>1.01876872762358</v>
      </c>
      <c r="K30">
        <v>78.681056658622438</v>
      </c>
      <c r="L30">
        <v>1</v>
      </c>
      <c r="M30">
        <v>0.78429763012437859</v>
      </c>
      <c r="N30">
        <v>0.74643738764597423</v>
      </c>
      <c r="P30" s="114"/>
      <c r="Q30">
        <v>94.103547812797274</v>
      </c>
      <c r="R30">
        <v>1</v>
      </c>
      <c r="S30">
        <v>1.1471067070909591</v>
      </c>
      <c r="T30">
        <v>1.1526750437966371</v>
      </c>
      <c r="V30">
        <v>94.260387059151938</v>
      </c>
      <c r="W30">
        <v>1</v>
      </c>
      <c r="X30">
        <v>1.1036343547774869</v>
      </c>
      <c r="Y30">
        <v>1.1051594688007369</v>
      </c>
      <c r="AA30">
        <v>94.1558565897558</v>
      </c>
      <c r="AB30">
        <v>1</v>
      </c>
      <c r="AC30">
        <v>1.249306611549859</v>
      </c>
      <c r="AD30">
        <v>1.1776764844648291</v>
      </c>
      <c r="AF30">
        <v>94.103547812797274</v>
      </c>
      <c r="AG30">
        <v>1</v>
      </c>
      <c r="AH30">
        <v>1.145088697474218</v>
      </c>
      <c r="AI30">
        <v>1.1220400016439911</v>
      </c>
    </row>
    <row r="31" spans="1:35" x14ac:dyDescent="0.25">
      <c r="A31">
        <v>81.992830355150318</v>
      </c>
      <c r="B31">
        <v>1</v>
      </c>
      <c r="C31">
        <v>1.171803647092889</v>
      </c>
      <c r="D31">
        <v>1.0836032614353279</v>
      </c>
      <c r="F31">
        <v>65.572488556577696</v>
      </c>
      <c r="G31">
        <v>1</v>
      </c>
      <c r="H31">
        <v>1.018671736777967</v>
      </c>
      <c r="I31">
        <v>1.012906675447806</v>
      </c>
      <c r="K31">
        <v>82.101972165519072</v>
      </c>
      <c r="L31">
        <v>1</v>
      </c>
      <c r="M31">
        <v>0.8136401956795718</v>
      </c>
      <c r="N31">
        <v>0.77149106208403728</v>
      </c>
      <c r="P31" s="114"/>
      <c r="Q31">
        <v>98.195006413353667</v>
      </c>
      <c r="R31">
        <v>1</v>
      </c>
      <c r="S31">
        <v>1.132198877972572</v>
      </c>
      <c r="T31">
        <v>1.138068922852618</v>
      </c>
      <c r="V31">
        <v>98.358664757375934</v>
      </c>
      <c r="W31">
        <v>1</v>
      </c>
      <c r="X31">
        <v>1.071312274721812</v>
      </c>
      <c r="Y31">
        <v>1.083948436619558</v>
      </c>
      <c r="AA31">
        <v>98.24958948496257</v>
      </c>
      <c r="AB31">
        <v>1</v>
      </c>
      <c r="AC31">
        <v>1.245905612921719</v>
      </c>
      <c r="AD31">
        <v>1.176934795930529</v>
      </c>
      <c r="AF31">
        <v>98.195006413353667</v>
      </c>
      <c r="AG31">
        <v>1</v>
      </c>
      <c r="AH31">
        <v>1.1645880257322361</v>
      </c>
      <c r="AI31">
        <v>1.1421567858123001</v>
      </c>
    </row>
    <row r="32" spans="1:35" x14ac:dyDescent="0.25">
      <c r="A32">
        <v>85.409198286614924</v>
      </c>
      <c r="B32">
        <v>1</v>
      </c>
      <c r="C32">
        <v>1.1539998402636951</v>
      </c>
      <c r="D32">
        <v>1.0646849976369319</v>
      </c>
      <c r="F32">
        <v>68.304675579768428</v>
      </c>
      <c r="G32">
        <v>1</v>
      </c>
      <c r="H32">
        <v>1.0133806397087419</v>
      </c>
      <c r="I32">
        <v>1.0009111755967279</v>
      </c>
      <c r="K32">
        <v>85.522887672415692</v>
      </c>
      <c r="L32">
        <v>1</v>
      </c>
      <c r="M32">
        <v>0.84011677763331594</v>
      </c>
      <c r="N32">
        <v>0.79347326933347706</v>
      </c>
      <c r="P32" s="114"/>
      <c r="Q32">
        <v>102.2864650139101</v>
      </c>
      <c r="R32">
        <v>1</v>
      </c>
      <c r="S32">
        <v>1.134664764024943</v>
      </c>
      <c r="T32">
        <v>1.140214723223965</v>
      </c>
      <c r="V32">
        <v>102.4569424555999</v>
      </c>
      <c r="W32">
        <v>1</v>
      </c>
      <c r="X32">
        <v>1.0554413826258111</v>
      </c>
      <c r="Y32">
        <v>1.080274468272729</v>
      </c>
      <c r="AA32">
        <v>102.3433223801693</v>
      </c>
      <c r="AB32">
        <v>1</v>
      </c>
      <c r="AC32">
        <v>1.2442781273917529</v>
      </c>
      <c r="AD32">
        <v>1.1771463348068181</v>
      </c>
      <c r="AF32">
        <v>102.2864650139101</v>
      </c>
      <c r="AG32">
        <v>1</v>
      </c>
      <c r="AH32">
        <v>1.1763041248586761</v>
      </c>
      <c r="AI32">
        <v>1.1533949320922581</v>
      </c>
    </row>
    <row r="33" spans="1:35" x14ac:dyDescent="0.25">
      <c r="A33">
        <v>88.825566218079516</v>
      </c>
      <c r="B33">
        <v>1</v>
      </c>
      <c r="C33">
        <v>1.1257046511666779</v>
      </c>
      <c r="D33">
        <v>1.0376213721679219</v>
      </c>
      <c r="F33">
        <v>71.036862602959161</v>
      </c>
      <c r="G33">
        <v>1</v>
      </c>
      <c r="H33">
        <v>1.0105064110226061</v>
      </c>
      <c r="I33">
        <v>0.99404125613537397</v>
      </c>
      <c r="K33">
        <v>88.943803179312326</v>
      </c>
      <c r="L33">
        <v>1</v>
      </c>
      <c r="M33">
        <v>0.86871702425385167</v>
      </c>
      <c r="N33">
        <v>0.81967859765794449</v>
      </c>
      <c r="P33" s="114"/>
      <c r="Q33">
        <v>106.3779236144665</v>
      </c>
      <c r="R33">
        <v>1</v>
      </c>
      <c r="S33">
        <v>1.136490412957694</v>
      </c>
      <c r="T33">
        <v>1.1445031538566639</v>
      </c>
      <c r="V33">
        <v>106.5552201538239</v>
      </c>
      <c r="W33">
        <v>1</v>
      </c>
      <c r="X33">
        <v>1.0480456605271939</v>
      </c>
      <c r="Y33">
        <v>1.0790372221773881</v>
      </c>
      <c r="AA33">
        <v>106.4370552753761</v>
      </c>
      <c r="AB33">
        <v>1</v>
      </c>
      <c r="AC33">
        <v>1.244187287016816</v>
      </c>
      <c r="AD33">
        <v>1.179613562091933</v>
      </c>
      <c r="AF33">
        <v>106.3779236144665</v>
      </c>
      <c r="AG33">
        <v>1</v>
      </c>
      <c r="AH33">
        <v>1.193499613998475</v>
      </c>
      <c r="AI33">
        <v>1.1694623820037999</v>
      </c>
    </row>
    <row r="34" spans="1:35" x14ac:dyDescent="0.25">
      <c r="A34">
        <v>92.241934149544107</v>
      </c>
      <c r="B34">
        <v>1</v>
      </c>
      <c r="C34">
        <v>1.1196955700968341</v>
      </c>
      <c r="D34">
        <v>1.033781195517014</v>
      </c>
      <c r="F34">
        <v>73.769049626149894</v>
      </c>
      <c r="G34">
        <v>1</v>
      </c>
      <c r="H34">
        <v>1.0071879602987781</v>
      </c>
      <c r="I34">
        <v>0.99399248523805195</v>
      </c>
      <c r="K34">
        <v>92.364718686208946</v>
      </c>
      <c r="L34">
        <v>1</v>
      </c>
      <c r="M34">
        <v>0.90698597238191092</v>
      </c>
      <c r="N34">
        <v>0.85909925640063367</v>
      </c>
      <c r="P34" s="114"/>
      <c r="Q34">
        <v>110.4693822150229</v>
      </c>
      <c r="R34">
        <v>1</v>
      </c>
      <c r="S34">
        <v>1.1335670476305011</v>
      </c>
      <c r="T34">
        <v>1.145393522234913</v>
      </c>
      <c r="V34">
        <v>110.65349785204791</v>
      </c>
      <c r="W34">
        <v>1</v>
      </c>
      <c r="X34">
        <v>1.0602350380576979</v>
      </c>
      <c r="Y34">
        <v>1.094845472539973</v>
      </c>
      <c r="AA34">
        <v>110.53078817058289</v>
      </c>
      <c r="AB34">
        <v>1</v>
      </c>
      <c r="AC34">
        <v>1.2363180601699419</v>
      </c>
      <c r="AD34">
        <v>1.1775301274020851</v>
      </c>
      <c r="AF34">
        <v>110.4693822150229</v>
      </c>
      <c r="AG34">
        <v>1</v>
      </c>
      <c r="AH34">
        <v>1.204147701023905</v>
      </c>
      <c r="AI34">
        <v>1.1791261088263341</v>
      </c>
    </row>
    <row r="35" spans="1:35" x14ac:dyDescent="0.25">
      <c r="A35">
        <v>95.658302081008713</v>
      </c>
      <c r="B35">
        <v>1</v>
      </c>
      <c r="C35">
        <v>1.113256524146617</v>
      </c>
      <c r="D35">
        <v>1.028709754676336</v>
      </c>
      <c r="F35">
        <v>76.50123664934064</v>
      </c>
      <c r="G35">
        <v>1</v>
      </c>
      <c r="H35">
        <v>1.001692887002368</v>
      </c>
      <c r="I35">
        <v>0.99195204332118825</v>
      </c>
      <c r="K35">
        <v>95.785634193105579</v>
      </c>
      <c r="L35">
        <v>1</v>
      </c>
      <c r="M35">
        <v>0.93913509661372974</v>
      </c>
      <c r="N35">
        <v>0.89631810433721881</v>
      </c>
      <c r="P35" s="114"/>
      <c r="Q35">
        <v>114.5608408155793</v>
      </c>
      <c r="R35">
        <v>1</v>
      </c>
      <c r="S35">
        <v>1.133768199070367</v>
      </c>
      <c r="T35">
        <v>1.1535076271992331</v>
      </c>
      <c r="V35">
        <v>114.7517755502719</v>
      </c>
      <c r="W35">
        <v>1</v>
      </c>
      <c r="X35">
        <v>1.061176285601271</v>
      </c>
      <c r="Y35">
        <v>1.096386945084119</v>
      </c>
      <c r="AA35">
        <v>114.62452106578969</v>
      </c>
      <c r="AB35">
        <v>1</v>
      </c>
      <c r="AC35">
        <v>1.2199676128385659</v>
      </c>
      <c r="AD35">
        <v>1.1682474683821731</v>
      </c>
      <c r="AF35">
        <v>114.5608408155793</v>
      </c>
      <c r="AG35">
        <v>1</v>
      </c>
      <c r="AH35">
        <v>1.2144090537101491</v>
      </c>
      <c r="AI35">
        <v>1.1868563571593871</v>
      </c>
    </row>
    <row r="36" spans="1:35" x14ac:dyDescent="0.25">
      <c r="A36">
        <v>99.074670012473305</v>
      </c>
      <c r="B36">
        <v>1</v>
      </c>
      <c r="C36">
        <v>1.1078620225945319</v>
      </c>
      <c r="D36">
        <v>1.027170326063864</v>
      </c>
      <c r="F36">
        <v>79.233423672531373</v>
      </c>
      <c r="G36">
        <v>1</v>
      </c>
      <c r="H36">
        <v>0.99882276730250474</v>
      </c>
      <c r="I36">
        <v>0.99401576327954277</v>
      </c>
      <c r="K36">
        <v>99.206549700002199</v>
      </c>
      <c r="L36">
        <v>1</v>
      </c>
      <c r="M36">
        <v>0.96594799659823816</v>
      </c>
      <c r="N36">
        <v>0.9310858462746654</v>
      </c>
      <c r="P36" s="114"/>
      <c r="Q36">
        <v>118.6522994161357</v>
      </c>
      <c r="R36">
        <v>1</v>
      </c>
      <c r="S36">
        <v>1.1271832066253009</v>
      </c>
      <c r="T36">
        <v>1.1548290864349431</v>
      </c>
      <c r="V36">
        <v>118.8500532484959</v>
      </c>
      <c r="W36">
        <v>1</v>
      </c>
      <c r="X36">
        <v>1.06580695690886</v>
      </c>
      <c r="Y36">
        <v>1.0986042516934169</v>
      </c>
      <c r="AA36">
        <v>118.71825396099641</v>
      </c>
      <c r="AB36">
        <v>1</v>
      </c>
      <c r="AC36">
        <v>1.205143404529182</v>
      </c>
      <c r="AD36">
        <v>1.1629873563438029</v>
      </c>
      <c r="AF36">
        <v>118.6522994161357</v>
      </c>
      <c r="AG36">
        <v>1</v>
      </c>
      <c r="AH36">
        <v>1.2198236612304001</v>
      </c>
      <c r="AI36">
        <v>1.1878062346495659</v>
      </c>
    </row>
    <row r="37" spans="1:35" x14ac:dyDescent="0.25">
      <c r="A37">
        <v>102.4910379439379</v>
      </c>
      <c r="B37">
        <v>1</v>
      </c>
      <c r="C37">
        <v>1.096234055536826</v>
      </c>
      <c r="D37">
        <v>1.0182797933739289</v>
      </c>
      <c r="F37">
        <v>81.965610695722106</v>
      </c>
      <c r="G37">
        <v>1</v>
      </c>
      <c r="H37">
        <v>0.98968264045585541</v>
      </c>
      <c r="I37">
        <v>0.98830142743436733</v>
      </c>
      <c r="K37">
        <v>102.6274652068988</v>
      </c>
      <c r="L37">
        <v>1</v>
      </c>
      <c r="M37">
        <v>0.98603848395357396</v>
      </c>
      <c r="N37">
        <v>0.95960696207444141</v>
      </c>
      <c r="P37" s="114"/>
      <c r="Q37">
        <v>122.7437580166921</v>
      </c>
      <c r="R37">
        <v>1</v>
      </c>
      <c r="S37">
        <v>1.1115762538016229</v>
      </c>
      <c r="T37">
        <v>1.1465199657111049</v>
      </c>
      <c r="V37">
        <v>122.94833094671991</v>
      </c>
      <c r="W37">
        <v>1</v>
      </c>
      <c r="X37">
        <v>1.0651207167007271</v>
      </c>
      <c r="Y37">
        <v>1.0961017765781289</v>
      </c>
      <c r="AA37">
        <v>122.81198685620321</v>
      </c>
      <c r="AB37">
        <v>1</v>
      </c>
      <c r="AC37">
        <v>1.196051752917938</v>
      </c>
      <c r="AD37">
        <v>1.1626179068545479</v>
      </c>
      <c r="AF37">
        <v>122.7437580166921</v>
      </c>
      <c r="AG37">
        <v>1</v>
      </c>
      <c r="AH37">
        <v>1.2208396855690129</v>
      </c>
      <c r="AI37">
        <v>1.1831685715558291</v>
      </c>
    </row>
    <row r="38" spans="1:35" x14ac:dyDescent="0.25">
      <c r="A38">
        <v>105.9074058754025</v>
      </c>
      <c r="B38">
        <v>1</v>
      </c>
      <c r="C38">
        <v>1.0966523831386781</v>
      </c>
      <c r="D38">
        <v>1.015973199971673</v>
      </c>
      <c r="F38">
        <v>84.697797718912852</v>
      </c>
      <c r="G38">
        <v>1</v>
      </c>
      <c r="H38">
        <v>0.98378376499479314</v>
      </c>
      <c r="I38">
        <v>0.98208024442100783</v>
      </c>
      <c r="K38">
        <v>106.0483807137955</v>
      </c>
      <c r="L38">
        <v>1</v>
      </c>
      <c r="M38">
        <v>1.0063376170837079</v>
      </c>
      <c r="N38">
        <v>0.99312886395682587</v>
      </c>
      <c r="P38" s="114"/>
      <c r="Q38">
        <v>126.83521661724851</v>
      </c>
      <c r="R38">
        <v>1</v>
      </c>
      <c r="S38">
        <v>1.1038101071819399</v>
      </c>
      <c r="T38">
        <v>1.148481025349964</v>
      </c>
      <c r="V38">
        <v>127.0466086449439</v>
      </c>
      <c r="W38">
        <v>1</v>
      </c>
      <c r="X38">
        <v>1.06926361632721</v>
      </c>
      <c r="Y38">
        <v>1.098323633717305</v>
      </c>
      <c r="AA38">
        <v>126.90571975141</v>
      </c>
      <c r="AB38">
        <v>1</v>
      </c>
      <c r="AC38">
        <v>1.190357084024509</v>
      </c>
      <c r="AD38">
        <v>1.1628341028085989</v>
      </c>
      <c r="AF38">
        <v>126.83521661724851</v>
      </c>
      <c r="AG38">
        <v>1</v>
      </c>
      <c r="AH38">
        <v>1.213708251426515</v>
      </c>
      <c r="AI38">
        <v>1.1708672066973871</v>
      </c>
    </row>
    <row r="39" spans="1:35" x14ac:dyDescent="0.25">
      <c r="A39">
        <v>109.3237738068671</v>
      </c>
      <c r="B39">
        <v>1</v>
      </c>
      <c r="C39">
        <v>1.1167810209478719</v>
      </c>
      <c r="D39">
        <v>1.0301136841004219</v>
      </c>
      <c r="F39">
        <v>87.429984742103585</v>
      </c>
      <c r="G39">
        <v>1</v>
      </c>
      <c r="H39">
        <v>0.96856219010915734</v>
      </c>
      <c r="I39">
        <v>0.96611802499307076</v>
      </c>
      <c r="K39">
        <v>109.4692962206921</v>
      </c>
      <c r="L39">
        <v>1</v>
      </c>
      <c r="M39">
        <v>1.0217956215321979</v>
      </c>
      <c r="N39">
        <v>1.0199674779746639</v>
      </c>
      <c r="P39" s="114"/>
      <c r="Q39">
        <v>130.9266752178049</v>
      </c>
      <c r="R39">
        <v>1</v>
      </c>
      <c r="S39">
        <v>1.0996744915735071</v>
      </c>
      <c r="T39">
        <v>1.154215290799864</v>
      </c>
      <c r="V39">
        <v>131.14488634316791</v>
      </c>
      <c r="W39">
        <v>1</v>
      </c>
      <c r="X39">
        <v>1.075108771720644</v>
      </c>
      <c r="Y39">
        <v>1.101547804736251</v>
      </c>
      <c r="AA39">
        <v>130.99945264661679</v>
      </c>
      <c r="AB39">
        <v>1</v>
      </c>
      <c r="AC39">
        <v>1.1814789728563431</v>
      </c>
      <c r="AD39">
        <v>1.1601335477341801</v>
      </c>
      <c r="AF39">
        <v>130.9266752178049</v>
      </c>
      <c r="AG39">
        <v>1</v>
      </c>
      <c r="AH39">
        <v>1.1959224848629839</v>
      </c>
      <c r="AI39">
        <v>1.148354661279968</v>
      </c>
    </row>
    <row r="40" spans="1:35" x14ac:dyDescent="0.25">
      <c r="A40">
        <v>112.7401417383317</v>
      </c>
      <c r="B40">
        <v>1</v>
      </c>
      <c r="C40">
        <v>1.1401676538310299</v>
      </c>
      <c r="D40">
        <v>1.0500780314124261</v>
      </c>
      <c r="F40">
        <v>90.162171765294318</v>
      </c>
      <c r="G40">
        <v>1</v>
      </c>
      <c r="H40">
        <v>0.9562172022337585</v>
      </c>
      <c r="I40">
        <v>0.9535051103975084</v>
      </c>
      <c r="K40">
        <v>112.89021172758871</v>
      </c>
      <c r="L40">
        <v>1</v>
      </c>
      <c r="M40">
        <v>1.037815423711683</v>
      </c>
      <c r="N40">
        <v>1.048249119812223</v>
      </c>
      <c r="P40" s="114"/>
      <c r="Q40">
        <v>135.01813381836129</v>
      </c>
      <c r="R40">
        <v>1</v>
      </c>
      <c r="S40">
        <v>1.0844552497799369</v>
      </c>
      <c r="T40">
        <v>1.1485350716501661</v>
      </c>
      <c r="V40">
        <v>135.24316404139191</v>
      </c>
      <c r="W40">
        <v>1</v>
      </c>
      <c r="X40">
        <v>1.078066897277028</v>
      </c>
      <c r="Y40">
        <v>1.100813992623124</v>
      </c>
      <c r="AA40">
        <v>135.09318554182349</v>
      </c>
      <c r="AB40">
        <v>1</v>
      </c>
      <c r="AC40">
        <v>1.177824393423792</v>
      </c>
      <c r="AD40">
        <v>1.161476694647855</v>
      </c>
      <c r="AF40">
        <v>135.01813381836129</v>
      </c>
      <c r="AG40">
        <v>1</v>
      </c>
      <c r="AH40">
        <v>1.166095918385947</v>
      </c>
      <c r="AI40">
        <v>1.1144531330762151</v>
      </c>
    </row>
    <row r="41" spans="1:35" x14ac:dyDescent="0.25">
      <c r="A41">
        <v>116.15650966979631</v>
      </c>
      <c r="B41">
        <v>1</v>
      </c>
      <c r="C41">
        <v>1.161987332252526</v>
      </c>
      <c r="D41">
        <v>1.0701514287472189</v>
      </c>
      <c r="F41">
        <v>92.894358788485064</v>
      </c>
      <c r="G41">
        <v>1</v>
      </c>
      <c r="H41">
        <v>0.94488998089168619</v>
      </c>
      <c r="I41">
        <v>0.94201864567765703</v>
      </c>
      <c r="K41">
        <v>116.3111272344853</v>
      </c>
      <c r="L41">
        <v>1</v>
      </c>
      <c r="M41">
        <v>1.0492387038833459</v>
      </c>
      <c r="N41">
        <v>1.071409444496878</v>
      </c>
      <c r="P41" s="114"/>
      <c r="Q41">
        <v>139.10959241891771</v>
      </c>
      <c r="R41">
        <v>1</v>
      </c>
      <c r="S41">
        <v>1.064986008707566</v>
      </c>
      <c r="T41">
        <v>1.1367620323970991</v>
      </c>
      <c r="V41">
        <v>139.3414417396159</v>
      </c>
      <c r="W41">
        <v>1</v>
      </c>
      <c r="X41">
        <v>1.0749766297331831</v>
      </c>
      <c r="Y41">
        <v>1.093983030690874</v>
      </c>
      <c r="AA41">
        <v>139.1869184370303</v>
      </c>
      <c r="AB41">
        <v>1</v>
      </c>
      <c r="AC41">
        <v>1.1773374753976169</v>
      </c>
      <c r="AD41">
        <v>1.1670386492876339</v>
      </c>
      <c r="AF41">
        <v>139.10959241891771</v>
      </c>
      <c r="AG41">
        <v>1</v>
      </c>
      <c r="AH41">
        <v>1.144038133760459</v>
      </c>
      <c r="AI41">
        <v>1.09220122385596</v>
      </c>
    </row>
    <row r="42" spans="1:35" x14ac:dyDescent="0.25">
      <c r="A42">
        <v>119.5728776012609</v>
      </c>
      <c r="B42">
        <v>1</v>
      </c>
      <c r="C42">
        <v>1.185562049438543</v>
      </c>
      <c r="D42">
        <v>1.091856165690644</v>
      </c>
      <c r="F42">
        <v>95.626545811675797</v>
      </c>
      <c r="G42">
        <v>1</v>
      </c>
      <c r="H42">
        <v>0.93065601790609354</v>
      </c>
      <c r="I42">
        <v>0.93039201626181411</v>
      </c>
      <c r="K42">
        <v>119.732042741382</v>
      </c>
      <c r="L42">
        <v>1</v>
      </c>
      <c r="M42">
        <v>1.0524474674160389</v>
      </c>
      <c r="N42">
        <v>1.0853721499095259</v>
      </c>
      <c r="P42" s="114"/>
      <c r="Q42">
        <v>143.20105101947411</v>
      </c>
      <c r="R42">
        <v>1</v>
      </c>
      <c r="S42">
        <v>1.059388864574619</v>
      </c>
      <c r="T42">
        <v>1.1358160263500241</v>
      </c>
      <c r="V42">
        <v>143.4397194378399</v>
      </c>
      <c r="W42">
        <v>1</v>
      </c>
      <c r="X42">
        <v>1.061302149738216</v>
      </c>
      <c r="Y42">
        <v>1.07749910779142</v>
      </c>
      <c r="AA42">
        <v>143.28065133223711</v>
      </c>
      <c r="AB42">
        <v>1</v>
      </c>
      <c r="AC42">
        <v>1.173853022730887</v>
      </c>
      <c r="AD42">
        <v>1.1680315118856761</v>
      </c>
      <c r="AF42">
        <v>143.20105101947411</v>
      </c>
      <c r="AG42">
        <v>1</v>
      </c>
      <c r="AH42">
        <v>1.117883712083185</v>
      </c>
      <c r="AI42">
        <v>1.0684290285974649</v>
      </c>
    </row>
    <row r="43" spans="1:35" x14ac:dyDescent="0.25">
      <c r="A43">
        <v>122.9892455327255</v>
      </c>
      <c r="B43">
        <v>1</v>
      </c>
      <c r="C43">
        <v>1.204896573157209</v>
      </c>
      <c r="D43">
        <v>1.109617075411744</v>
      </c>
      <c r="F43">
        <v>98.35873283486653</v>
      </c>
      <c r="G43">
        <v>1</v>
      </c>
      <c r="H43">
        <v>0.92110908173427108</v>
      </c>
      <c r="I43">
        <v>0.9230765054734863</v>
      </c>
      <c r="K43">
        <v>123.15295824827859</v>
      </c>
      <c r="L43">
        <v>1</v>
      </c>
      <c r="M43">
        <v>1.053129139220897</v>
      </c>
      <c r="N43">
        <v>1.095288168031848</v>
      </c>
      <c r="P43" s="114"/>
      <c r="Q43">
        <v>147.2925096200305</v>
      </c>
      <c r="R43">
        <v>1</v>
      </c>
      <c r="S43">
        <v>1.049857861081489</v>
      </c>
      <c r="T43">
        <v>1.13051003986646</v>
      </c>
      <c r="V43">
        <v>147.53799713606389</v>
      </c>
      <c r="W43">
        <v>1</v>
      </c>
      <c r="X43">
        <v>1.0381880047048759</v>
      </c>
      <c r="Y43">
        <v>1.052233463706296</v>
      </c>
      <c r="AA43">
        <v>147.37438422744381</v>
      </c>
      <c r="AB43">
        <v>1</v>
      </c>
      <c r="AC43">
        <v>1.172325618551662</v>
      </c>
      <c r="AD43">
        <v>1.1695651109256759</v>
      </c>
      <c r="AF43">
        <v>147.2925096200305</v>
      </c>
      <c r="AG43">
        <v>1</v>
      </c>
      <c r="AH43">
        <v>1.0908592427841071</v>
      </c>
      <c r="AI43">
        <v>1.0440336267567449</v>
      </c>
    </row>
    <row r="44" spans="1:35" x14ac:dyDescent="0.25">
      <c r="A44">
        <v>126.4056134641901</v>
      </c>
      <c r="B44">
        <v>1</v>
      </c>
      <c r="C44">
        <v>1.2114160285476061</v>
      </c>
      <c r="D44">
        <v>1.1138763105395599</v>
      </c>
      <c r="F44">
        <v>101.0909198580573</v>
      </c>
      <c r="G44">
        <v>1</v>
      </c>
      <c r="H44">
        <v>0.9275113624169623</v>
      </c>
      <c r="I44">
        <v>0.92824152420159378</v>
      </c>
      <c r="K44">
        <v>126.5738737551752</v>
      </c>
      <c r="L44">
        <v>1</v>
      </c>
      <c r="M44">
        <v>1.048372647368899</v>
      </c>
      <c r="N44">
        <v>1.094733700493945</v>
      </c>
      <c r="P44" s="114"/>
      <c r="Q44">
        <v>151.38396822058689</v>
      </c>
      <c r="R44">
        <v>1</v>
      </c>
      <c r="S44">
        <v>1.0382302912462911</v>
      </c>
      <c r="T44">
        <v>1.1208545707610951</v>
      </c>
      <c r="V44">
        <v>151.63627483428789</v>
      </c>
      <c r="W44">
        <v>1</v>
      </c>
      <c r="X44">
        <v>1.0123865557170111</v>
      </c>
      <c r="Y44">
        <v>1.0265492505976621</v>
      </c>
      <c r="AA44">
        <v>151.4681171226506</v>
      </c>
      <c r="AB44">
        <v>1</v>
      </c>
      <c r="AC44">
        <v>1.1724673994679</v>
      </c>
      <c r="AD44">
        <v>1.1706065353421229</v>
      </c>
      <c r="AF44">
        <v>151.38396822058689</v>
      </c>
      <c r="AG44">
        <v>1</v>
      </c>
      <c r="AH44">
        <v>1.071148630317849</v>
      </c>
      <c r="AI44">
        <v>1.029240136095869</v>
      </c>
    </row>
    <row r="45" spans="1:35" x14ac:dyDescent="0.25">
      <c r="A45">
        <v>129.82198139565469</v>
      </c>
      <c r="B45">
        <v>1</v>
      </c>
      <c r="C45">
        <v>1.220682389748208</v>
      </c>
      <c r="D45">
        <v>1.11809202069553</v>
      </c>
      <c r="F45">
        <v>103.82310688124799</v>
      </c>
      <c r="G45">
        <v>1</v>
      </c>
      <c r="H45">
        <v>0.93703530816207914</v>
      </c>
      <c r="I45">
        <v>0.93598466930395496</v>
      </c>
      <c r="K45">
        <v>129.99478926207189</v>
      </c>
      <c r="L45">
        <v>1</v>
      </c>
      <c r="M45">
        <v>1.0385354088223431</v>
      </c>
      <c r="N45">
        <v>1.0840621540933919</v>
      </c>
      <c r="P45" s="114"/>
      <c r="Q45">
        <v>155.47542682114329</v>
      </c>
      <c r="R45">
        <v>1</v>
      </c>
      <c r="S45">
        <v>1.034489552301288</v>
      </c>
      <c r="T45">
        <v>1.1157949193336241</v>
      </c>
      <c r="V45">
        <v>155.73455253251191</v>
      </c>
      <c r="W45">
        <v>1</v>
      </c>
      <c r="X45">
        <v>0.99091950532101247</v>
      </c>
      <c r="Y45">
        <v>1.007052425919756</v>
      </c>
      <c r="AA45">
        <v>155.56185001785741</v>
      </c>
      <c r="AB45">
        <v>1</v>
      </c>
      <c r="AC45">
        <v>1.1707652003531459</v>
      </c>
      <c r="AD45">
        <v>1.1683580554828861</v>
      </c>
      <c r="AF45">
        <v>155.47542682114329</v>
      </c>
      <c r="AG45">
        <v>1</v>
      </c>
      <c r="AH45">
        <v>1.0518135857085531</v>
      </c>
      <c r="AI45">
        <v>1.014641433795809</v>
      </c>
    </row>
    <row r="46" spans="1:35" x14ac:dyDescent="0.25">
      <c r="A46">
        <v>133.23834932711929</v>
      </c>
      <c r="B46">
        <v>1</v>
      </c>
      <c r="C46">
        <v>1.2249458730557929</v>
      </c>
      <c r="D46">
        <v>1.1184880710456599</v>
      </c>
      <c r="F46">
        <v>106.5552939044387</v>
      </c>
      <c r="G46">
        <v>1</v>
      </c>
      <c r="H46">
        <v>0.95114485813309169</v>
      </c>
      <c r="I46">
        <v>0.94930413873841668</v>
      </c>
      <c r="K46">
        <v>133.41570476896851</v>
      </c>
      <c r="L46">
        <v>1</v>
      </c>
      <c r="M46">
        <v>1.017141699805169</v>
      </c>
      <c r="N46">
        <v>1.0595609727140469</v>
      </c>
      <c r="P46" s="114"/>
      <c r="Q46">
        <v>159.56688542169971</v>
      </c>
      <c r="R46">
        <v>1</v>
      </c>
      <c r="S46">
        <v>1.0299246033414839</v>
      </c>
      <c r="T46">
        <v>1.107479345542397</v>
      </c>
      <c r="V46">
        <v>159.83283023073591</v>
      </c>
      <c r="W46">
        <v>1</v>
      </c>
      <c r="X46">
        <v>0.97422091639556041</v>
      </c>
      <c r="Y46">
        <v>0.99377297680994847</v>
      </c>
      <c r="AA46">
        <v>159.65558291306419</v>
      </c>
      <c r="AB46">
        <v>1</v>
      </c>
      <c r="AC46">
        <v>1.160425278441735</v>
      </c>
      <c r="AD46">
        <v>1.1576116716886049</v>
      </c>
      <c r="AF46">
        <v>159.56688542169971</v>
      </c>
      <c r="AG46">
        <v>1</v>
      </c>
      <c r="AH46">
        <v>1.0467731892628629</v>
      </c>
      <c r="AI46">
        <v>1.01441103225294</v>
      </c>
    </row>
    <row r="47" spans="1:35" x14ac:dyDescent="0.25">
      <c r="A47">
        <v>136.6547172585839</v>
      </c>
      <c r="B47">
        <v>1</v>
      </c>
      <c r="C47">
        <v>1.2200207492072941</v>
      </c>
      <c r="D47">
        <v>1.1146488733123661</v>
      </c>
      <c r="F47">
        <v>109.2874809276295</v>
      </c>
      <c r="G47">
        <v>1</v>
      </c>
      <c r="H47">
        <v>0.96237460584198586</v>
      </c>
      <c r="I47">
        <v>0.95997974066087965</v>
      </c>
      <c r="K47">
        <v>136.8366202758651</v>
      </c>
      <c r="L47">
        <v>1</v>
      </c>
      <c r="M47">
        <v>0.99764359831574712</v>
      </c>
      <c r="N47">
        <v>1.0337719422280069</v>
      </c>
      <c r="P47" s="114"/>
      <c r="Q47">
        <v>163.6583440222561</v>
      </c>
      <c r="R47">
        <v>1</v>
      </c>
      <c r="S47">
        <v>1.0210254287610381</v>
      </c>
      <c r="T47">
        <v>1.092112106492356</v>
      </c>
      <c r="V47">
        <v>163.9311079289599</v>
      </c>
      <c r="W47">
        <v>1</v>
      </c>
      <c r="X47">
        <v>0.95218746242468821</v>
      </c>
      <c r="Y47">
        <v>0.97434144911759113</v>
      </c>
      <c r="AA47">
        <v>163.74931580827101</v>
      </c>
      <c r="AB47">
        <v>1</v>
      </c>
      <c r="AC47">
        <v>1.150633857621354</v>
      </c>
      <c r="AD47">
        <v>1.147802683892895</v>
      </c>
      <c r="AF47">
        <v>163.6583440222561</v>
      </c>
      <c r="AG47">
        <v>1</v>
      </c>
      <c r="AH47">
        <v>1.0490169409843371</v>
      </c>
      <c r="AI47">
        <v>1.019294903283867</v>
      </c>
    </row>
    <row r="48" spans="1:35" x14ac:dyDescent="0.25">
      <c r="A48">
        <v>140.07108519004851</v>
      </c>
      <c r="B48">
        <v>1</v>
      </c>
      <c r="C48">
        <v>1.206043049887243</v>
      </c>
      <c r="D48">
        <v>1.1040508306865771</v>
      </c>
      <c r="F48">
        <v>112.01966795082021</v>
      </c>
      <c r="G48">
        <v>1</v>
      </c>
      <c r="H48">
        <v>0.96942407923189211</v>
      </c>
      <c r="I48">
        <v>0.96543112082848237</v>
      </c>
      <c r="K48">
        <v>140.25753578276181</v>
      </c>
      <c r="L48">
        <v>1</v>
      </c>
      <c r="M48">
        <v>0.97282697840096855</v>
      </c>
      <c r="N48">
        <v>1.000807425506717</v>
      </c>
      <c r="P48" s="114"/>
      <c r="Q48">
        <v>167.7498026228125</v>
      </c>
      <c r="R48">
        <v>1</v>
      </c>
      <c r="S48">
        <v>1.006119537200441</v>
      </c>
      <c r="T48">
        <v>1.072969584685602</v>
      </c>
      <c r="V48">
        <v>168.0293856271839</v>
      </c>
      <c r="W48">
        <v>1</v>
      </c>
      <c r="X48">
        <v>0.92939403984121938</v>
      </c>
      <c r="Y48">
        <v>0.95295612119916562</v>
      </c>
      <c r="AA48">
        <v>167.84304870347771</v>
      </c>
      <c r="AB48">
        <v>1</v>
      </c>
      <c r="AC48">
        <v>1.1435277482021791</v>
      </c>
      <c r="AD48">
        <v>1.1406821466227319</v>
      </c>
      <c r="AF48">
        <v>167.7498026228125</v>
      </c>
      <c r="AG48">
        <v>1</v>
      </c>
      <c r="AH48">
        <v>1.0541869932930259</v>
      </c>
      <c r="AI48">
        <v>1.0272429337669</v>
      </c>
    </row>
    <row r="49" spans="1:35" x14ac:dyDescent="0.25">
      <c r="A49">
        <v>143.48745312151311</v>
      </c>
      <c r="B49">
        <v>1</v>
      </c>
      <c r="C49">
        <v>1.185188276572567</v>
      </c>
      <c r="D49">
        <v>1.0862012869567159</v>
      </c>
      <c r="F49">
        <v>114.751854974011</v>
      </c>
      <c r="G49">
        <v>1</v>
      </c>
      <c r="H49">
        <v>0.97775598201708647</v>
      </c>
      <c r="I49">
        <v>0.97161938293204531</v>
      </c>
      <c r="K49">
        <v>143.6784512896584</v>
      </c>
      <c r="L49">
        <v>1</v>
      </c>
      <c r="M49">
        <v>0.96529888240568995</v>
      </c>
      <c r="N49">
        <v>0.98424858154363348</v>
      </c>
      <c r="P49" s="114"/>
      <c r="Q49">
        <v>171.84126122336889</v>
      </c>
      <c r="R49">
        <v>1</v>
      </c>
      <c r="S49">
        <v>0.99159295169786099</v>
      </c>
      <c r="T49">
        <v>1.0545064084612881</v>
      </c>
      <c r="V49">
        <v>172.12766332540789</v>
      </c>
      <c r="W49">
        <v>1</v>
      </c>
      <c r="X49">
        <v>0.91364148756831565</v>
      </c>
      <c r="Y49">
        <v>0.94097492996633791</v>
      </c>
      <c r="AA49">
        <v>171.93678159868449</v>
      </c>
      <c r="AB49">
        <v>1</v>
      </c>
      <c r="AC49">
        <v>1.131868936845547</v>
      </c>
      <c r="AD49">
        <v>1.12955037982938</v>
      </c>
      <c r="AF49">
        <v>171.84126122336889</v>
      </c>
      <c r="AG49">
        <v>1</v>
      </c>
      <c r="AH49">
        <v>1.05816613681719</v>
      </c>
      <c r="AI49">
        <v>1.0332030361733839</v>
      </c>
    </row>
    <row r="50" spans="1:35" x14ac:dyDescent="0.25">
      <c r="A50">
        <v>146.90382105297769</v>
      </c>
      <c r="B50">
        <v>1</v>
      </c>
      <c r="C50">
        <v>1.152579677268164</v>
      </c>
      <c r="D50">
        <v>1.056518879385719</v>
      </c>
      <c r="F50">
        <v>117.4840419972017</v>
      </c>
      <c r="G50">
        <v>1</v>
      </c>
      <c r="H50">
        <v>0.98262000577737396</v>
      </c>
      <c r="I50">
        <v>0.97944377311975439</v>
      </c>
      <c r="K50">
        <v>147.09936679655499</v>
      </c>
      <c r="L50">
        <v>1</v>
      </c>
      <c r="M50">
        <v>0.96702075804085941</v>
      </c>
      <c r="N50">
        <v>0.98014324251165685</v>
      </c>
      <c r="P50" s="114"/>
      <c r="Q50">
        <v>175.93271982392531</v>
      </c>
      <c r="R50">
        <v>1</v>
      </c>
      <c r="S50">
        <v>0.97501102968910658</v>
      </c>
      <c r="T50">
        <v>1.033671367684198</v>
      </c>
      <c r="V50">
        <v>176.22594102363189</v>
      </c>
      <c r="W50">
        <v>1</v>
      </c>
      <c r="X50">
        <v>0.89809586320994406</v>
      </c>
      <c r="Y50">
        <v>0.92844003318718848</v>
      </c>
      <c r="AA50">
        <v>176.0305144938913</v>
      </c>
      <c r="AB50">
        <v>1</v>
      </c>
      <c r="AC50">
        <v>1.1198333054033449</v>
      </c>
      <c r="AD50">
        <v>1.118926674845655</v>
      </c>
      <c r="AF50">
        <v>175.93271982392531</v>
      </c>
      <c r="AG50">
        <v>1</v>
      </c>
      <c r="AH50">
        <v>1.070537280725689</v>
      </c>
      <c r="AI50">
        <v>1.045801666969213</v>
      </c>
    </row>
    <row r="51" spans="1:35" x14ac:dyDescent="0.25">
      <c r="A51">
        <v>150.3201889844423</v>
      </c>
      <c r="B51">
        <v>1</v>
      </c>
      <c r="C51">
        <v>1.1204991409792311</v>
      </c>
      <c r="D51">
        <v>1.028466807855136</v>
      </c>
      <c r="F51">
        <v>120.2162290203924</v>
      </c>
      <c r="G51">
        <v>1</v>
      </c>
      <c r="H51">
        <v>0.98575350838240561</v>
      </c>
      <c r="I51">
        <v>0.98789230119670102</v>
      </c>
      <c r="K51">
        <v>150.52028230345161</v>
      </c>
      <c r="L51">
        <v>1</v>
      </c>
      <c r="M51">
        <v>0.97336387352090958</v>
      </c>
      <c r="N51">
        <v>0.98282616048483096</v>
      </c>
      <c r="P51" s="114"/>
      <c r="Q51">
        <v>180.0241784244817</v>
      </c>
      <c r="R51">
        <v>1</v>
      </c>
      <c r="S51">
        <v>0.95698081518395972</v>
      </c>
      <c r="T51">
        <v>1.0129358457056079</v>
      </c>
      <c r="V51">
        <v>180.32421872185591</v>
      </c>
      <c r="W51">
        <v>1</v>
      </c>
      <c r="X51">
        <v>0.89048808128021939</v>
      </c>
      <c r="Y51">
        <v>0.9212026488088374</v>
      </c>
      <c r="AA51">
        <v>180.12424738909809</v>
      </c>
      <c r="AB51">
        <v>1</v>
      </c>
      <c r="AC51">
        <v>1.1101751521551171</v>
      </c>
      <c r="AD51">
        <v>1.109878796439933</v>
      </c>
      <c r="AF51">
        <v>180.0241784244817</v>
      </c>
      <c r="AG51">
        <v>1</v>
      </c>
      <c r="AH51">
        <v>1.0821438860030019</v>
      </c>
      <c r="AI51">
        <v>1.055158794210274</v>
      </c>
    </row>
    <row r="52" spans="1:35" x14ac:dyDescent="0.25">
      <c r="A52">
        <v>153.7365569159069</v>
      </c>
      <c r="B52">
        <v>1</v>
      </c>
      <c r="C52">
        <v>1.0930984180012919</v>
      </c>
      <c r="D52">
        <v>1.0065298730982031</v>
      </c>
      <c r="F52">
        <v>122.94841604358319</v>
      </c>
      <c r="G52">
        <v>1</v>
      </c>
      <c r="H52">
        <v>0.99158043989630695</v>
      </c>
      <c r="I52">
        <v>0.99954952666374663</v>
      </c>
      <c r="K52">
        <v>153.94119781034831</v>
      </c>
      <c r="L52">
        <v>1</v>
      </c>
      <c r="M52">
        <v>0.98069001939487155</v>
      </c>
      <c r="N52">
        <v>0.98616320144194536</v>
      </c>
      <c r="P52" s="114"/>
      <c r="Q52">
        <v>184.1156370250381</v>
      </c>
      <c r="R52">
        <v>1</v>
      </c>
      <c r="S52">
        <v>0.93884003826794427</v>
      </c>
      <c r="T52">
        <v>0.99544938589702814</v>
      </c>
      <c r="V52">
        <v>184.42249642007991</v>
      </c>
      <c r="W52">
        <v>1</v>
      </c>
      <c r="X52">
        <v>0.89043329235758495</v>
      </c>
      <c r="Y52">
        <v>0.92174096267599659</v>
      </c>
      <c r="AA52">
        <v>184.21798028430479</v>
      </c>
      <c r="AB52">
        <v>1</v>
      </c>
      <c r="AC52">
        <v>1.1063122365878739</v>
      </c>
      <c r="AD52">
        <v>1.105589705834354</v>
      </c>
      <c r="AF52">
        <v>184.1156370250381</v>
      </c>
      <c r="AG52">
        <v>1</v>
      </c>
      <c r="AH52">
        <v>1.0898735488307489</v>
      </c>
      <c r="AI52">
        <v>1.061487353016505</v>
      </c>
    </row>
    <row r="53" spans="1:35" x14ac:dyDescent="0.25">
      <c r="A53">
        <v>157.15292484737151</v>
      </c>
      <c r="B53">
        <v>1</v>
      </c>
      <c r="C53">
        <v>1.0625290904550579</v>
      </c>
      <c r="D53">
        <v>0.98155062826599138</v>
      </c>
      <c r="F53">
        <v>125.6806030667739</v>
      </c>
      <c r="G53">
        <v>1</v>
      </c>
      <c r="H53">
        <v>0.99417589946406137</v>
      </c>
      <c r="I53">
        <v>1.00641546357612</v>
      </c>
      <c r="K53">
        <v>157.3621133172449</v>
      </c>
      <c r="L53">
        <v>1</v>
      </c>
      <c r="M53">
        <v>0.98474570827312435</v>
      </c>
      <c r="N53">
        <v>0.98616228116851412</v>
      </c>
      <c r="P53" s="114"/>
      <c r="Q53">
        <v>188.2070956255946</v>
      </c>
      <c r="R53">
        <v>1</v>
      </c>
      <c r="S53">
        <v>0.91989597507298226</v>
      </c>
      <c r="T53">
        <v>0.97778871646302579</v>
      </c>
      <c r="V53">
        <v>188.5207741183039</v>
      </c>
      <c r="W53">
        <v>1</v>
      </c>
      <c r="X53">
        <v>0.88477717688976742</v>
      </c>
      <c r="Y53">
        <v>0.91793796025405461</v>
      </c>
      <c r="AA53">
        <v>188.3117131795116</v>
      </c>
      <c r="AB53">
        <v>1</v>
      </c>
      <c r="AC53">
        <v>1.1059819429427979</v>
      </c>
      <c r="AD53">
        <v>1.1048408306002659</v>
      </c>
      <c r="AF53">
        <v>188.2070956255946</v>
      </c>
      <c r="AG53">
        <v>1</v>
      </c>
      <c r="AH53">
        <v>1.09474643284895</v>
      </c>
      <c r="AI53">
        <v>1.0644214238159511</v>
      </c>
    </row>
    <row r="54" spans="1:35" x14ac:dyDescent="0.25">
      <c r="A54">
        <v>160.56929277883609</v>
      </c>
      <c r="B54">
        <v>1</v>
      </c>
      <c r="C54">
        <v>1.029227519849973</v>
      </c>
      <c r="D54">
        <v>0.95337679115746443</v>
      </c>
      <c r="F54">
        <v>128.4127900899646</v>
      </c>
      <c r="G54">
        <v>1</v>
      </c>
      <c r="H54">
        <v>0.99123358141748841</v>
      </c>
      <c r="I54">
        <v>1.0061215800651591</v>
      </c>
      <c r="K54">
        <v>160.7830288241415</v>
      </c>
      <c r="L54">
        <v>1</v>
      </c>
      <c r="M54">
        <v>0.99411338727787479</v>
      </c>
      <c r="N54">
        <v>0.99131106128789692</v>
      </c>
      <c r="P54" s="114"/>
      <c r="Q54">
        <v>192.29855422615091</v>
      </c>
      <c r="R54">
        <v>1</v>
      </c>
      <c r="S54">
        <v>0.91210349925976208</v>
      </c>
      <c r="T54">
        <v>0.97286251703359206</v>
      </c>
      <c r="V54">
        <v>192.6190518165279</v>
      </c>
      <c r="W54">
        <v>1</v>
      </c>
      <c r="X54">
        <v>0.88138809441217181</v>
      </c>
      <c r="Y54">
        <v>0.91589729596454972</v>
      </c>
      <c r="AA54">
        <v>192.40544607471841</v>
      </c>
      <c r="AB54">
        <v>1</v>
      </c>
      <c r="AC54">
        <v>1.09614864232805</v>
      </c>
      <c r="AD54">
        <v>1.0939239764481909</v>
      </c>
      <c r="AF54">
        <v>192.29855422615091</v>
      </c>
      <c r="AG54">
        <v>1</v>
      </c>
      <c r="AH54">
        <v>1.091434445971321</v>
      </c>
      <c r="AI54">
        <v>1.0587934226206579</v>
      </c>
    </row>
    <row r="55" spans="1:35" x14ac:dyDescent="0.25">
      <c r="A55">
        <v>163.98566071030061</v>
      </c>
      <c r="B55">
        <v>1</v>
      </c>
      <c r="C55">
        <v>1.005381175402458</v>
      </c>
      <c r="D55">
        <v>0.9357944943518911</v>
      </c>
      <c r="F55">
        <v>131.14497711315539</v>
      </c>
      <c r="G55">
        <v>1</v>
      </c>
      <c r="H55">
        <v>0.98826233072418679</v>
      </c>
      <c r="I55">
        <v>1.004531334151084</v>
      </c>
      <c r="K55">
        <v>164.20394433103809</v>
      </c>
      <c r="L55">
        <v>1</v>
      </c>
      <c r="M55">
        <v>1.008207468945282</v>
      </c>
      <c r="N55">
        <v>1.0034106846257751</v>
      </c>
      <c r="P55" s="114"/>
      <c r="Q55">
        <v>196.39001282670731</v>
      </c>
      <c r="R55">
        <v>1</v>
      </c>
      <c r="S55">
        <v>0.8987208240536898</v>
      </c>
      <c r="T55">
        <v>0.96186268998939872</v>
      </c>
      <c r="V55">
        <v>196.7173295147519</v>
      </c>
      <c r="W55">
        <v>1</v>
      </c>
      <c r="X55">
        <v>0.87679611479997277</v>
      </c>
      <c r="Y55">
        <v>0.91358639852266454</v>
      </c>
      <c r="AA55">
        <v>196.49917896992511</v>
      </c>
      <c r="AB55">
        <v>1</v>
      </c>
      <c r="AC55">
        <v>1.0858532569173289</v>
      </c>
      <c r="AD55">
        <v>1.0838857643306381</v>
      </c>
      <c r="AF55">
        <v>196.39001282670731</v>
      </c>
      <c r="AG55">
        <v>1</v>
      </c>
      <c r="AH55">
        <v>1.092730398260179</v>
      </c>
      <c r="AI55">
        <v>1.059780383717994</v>
      </c>
    </row>
    <row r="56" spans="1:35" x14ac:dyDescent="0.25">
      <c r="A56">
        <v>167.40202864176521</v>
      </c>
      <c r="B56">
        <v>1</v>
      </c>
      <c r="C56">
        <v>0.97885390921717896</v>
      </c>
      <c r="D56">
        <v>0.91685977981602662</v>
      </c>
      <c r="F56">
        <v>133.8771641363461</v>
      </c>
      <c r="G56">
        <v>1</v>
      </c>
      <c r="H56">
        <v>0.98561675162493079</v>
      </c>
      <c r="I56">
        <v>1.000916189756073</v>
      </c>
      <c r="K56">
        <v>167.62485983793479</v>
      </c>
      <c r="L56">
        <v>1</v>
      </c>
      <c r="M56">
        <v>1.028937550750139</v>
      </c>
      <c r="N56">
        <v>1.024969208118242</v>
      </c>
      <c r="P56" s="114"/>
      <c r="Q56">
        <v>200.48147142726381</v>
      </c>
      <c r="R56">
        <v>1</v>
      </c>
      <c r="S56">
        <v>0.89275438066579071</v>
      </c>
      <c r="T56">
        <v>0.95850125909522488</v>
      </c>
      <c r="V56">
        <v>200.81560721297589</v>
      </c>
      <c r="W56">
        <v>1</v>
      </c>
      <c r="X56">
        <v>0.87234020862753792</v>
      </c>
      <c r="Y56">
        <v>0.90838140967077885</v>
      </c>
      <c r="AA56">
        <v>200.5929118651319</v>
      </c>
      <c r="AB56">
        <v>1</v>
      </c>
      <c r="AC56">
        <v>1.0801056892087859</v>
      </c>
      <c r="AD56">
        <v>1.0774735144065279</v>
      </c>
      <c r="AF56">
        <v>200.48147142726381</v>
      </c>
      <c r="AG56">
        <v>1</v>
      </c>
      <c r="AH56">
        <v>1.0938062099617949</v>
      </c>
      <c r="AI56">
        <v>1.0603571313744431</v>
      </c>
    </row>
    <row r="57" spans="1:35" x14ac:dyDescent="0.25">
      <c r="A57">
        <v>170.8183965732299</v>
      </c>
      <c r="B57">
        <v>1</v>
      </c>
      <c r="C57">
        <v>0.95664866771533608</v>
      </c>
      <c r="D57">
        <v>0.89910751945918299</v>
      </c>
      <c r="F57">
        <v>136.60935115953691</v>
      </c>
      <c r="G57">
        <v>1</v>
      </c>
      <c r="H57">
        <v>0.98620484405861675</v>
      </c>
      <c r="I57">
        <v>1.000937458689922</v>
      </c>
      <c r="K57">
        <v>171.04577534483141</v>
      </c>
      <c r="L57">
        <v>1</v>
      </c>
      <c r="M57">
        <v>1.0512731373116391</v>
      </c>
      <c r="N57">
        <v>1.0475360433416849</v>
      </c>
      <c r="P57" s="114"/>
      <c r="Q57">
        <v>204.57293002782021</v>
      </c>
      <c r="R57">
        <v>1</v>
      </c>
      <c r="S57">
        <v>0.890275169506757</v>
      </c>
      <c r="T57">
        <v>0.95752127331377157</v>
      </c>
      <c r="V57">
        <v>204.91388491119989</v>
      </c>
      <c r="W57">
        <v>1</v>
      </c>
      <c r="X57">
        <v>0.87287828194010009</v>
      </c>
      <c r="Y57">
        <v>0.90652878613443044</v>
      </c>
      <c r="AA57">
        <v>204.68664476033871</v>
      </c>
      <c r="AB57">
        <v>1</v>
      </c>
      <c r="AC57">
        <v>1.0769185844289919</v>
      </c>
      <c r="AD57">
        <v>1.072894361701207</v>
      </c>
      <c r="AF57">
        <v>204.57293002782021</v>
      </c>
      <c r="AG57">
        <v>1</v>
      </c>
      <c r="AH57">
        <v>1.091409618165311</v>
      </c>
      <c r="AI57">
        <v>1.0584099742425039</v>
      </c>
    </row>
    <row r="58" spans="1:35" x14ac:dyDescent="0.25">
      <c r="A58">
        <v>174.2347645046944</v>
      </c>
      <c r="B58">
        <v>1</v>
      </c>
      <c r="C58">
        <v>0.95161988272810982</v>
      </c>
      <c r="D58">
        <v>0.89807382722464324</v>
      </c>
      <c r="F58">
        <v>139.34153818272759</v>
      </c>
      <c r="G58">
        <v>1</v>
      </c>
      <c r="H58">
        <v>0.98509448535597632</v>
      </c>
      <c r="I58">
        <v>0.99777655075060467</v>
      </c>
      <c r="K58">
        <v>174.466690851728</v>
      </c>
      <c r="L58">
        <v>1</v>
      </c>
      <c r="M58">
        <v>1.0758335641065111</v>
      </c>
      <c r="N58">
        <v>1.073284284618709</v>
      </c>
      <c r="P58" s="114"/>
      <c r="Q58">
        <v>208.6643886283766</v>
      </c>
      <c r="R58">
        <v>1</v>
      </c>
      <c r="S58">
        <v>0.8926891205375771</v>
      </c>
      <c r="T58">
        <v>0.9604453382286875</v>
      </c>
      <c r="V58">
        <v>209.01216260942391</v>
      </c>
      <c r="W58">
        <v>1</v>
      </c>
      <c r="X58">
        <v>0.87556679441859775</v>
      </c>
      <c r="Y58">
        <v>0.90588628088918122</v>
      </c>
      <c r="AA58">
        <v>208.78037765554549</v>
      </c>
      <c r="AB58">
        <v>1</v>
      </c>
      <c r="AC58">
        <v>1.0784516981823431</v>
      </c>
      <c r="AD58">
        <v>1.0724818250797199</v>
      </c>
      <c r="AF58">
        <v>208.6643886283766</v>
      </c>
      <c r="AG58">
        <v>1</v>
      </c>
      <c r="AH58">
        <v>1.0927607485864901</v>
      </c>
      <c r="AI58">
        <v>1.0608396615803179</v>
      </c>
    </row>
    <row r="59" spans="1:35" x14ac:dyDescent="0.25">
      <c r="A59">
        <v>177.651132436159</v>
      </c>
      <c r="B59">
        <v>1</v>
      </c>
      <c r="C59">
        <v>0.9579484341832224</v>
      </c>
      <c r="D59">
        <v>0.90750308320675266</v>
      </c>
      <c r="F59">
        <v>142.07372520591829</v>
      </c>
      <c r="G59">
        <v>1</v>
      </c>
      <c r="H59">
        <v>0.97774976094202493</v>
      </c>
      <c r="I59">
        <v>0.98817268973182126</v>
      </c>
      <c r="K59">
        <v>177.88760635862471</v>
      </c>
      <c r="L59">
        <v>1</v>
      </c>
      <c r="M59">
        <v>1.0966492626770781</v>
      </c>
      <c r="N59">
        <v>1.094969185151454</v>
      </c>
      <c r="P59" s="114"/>
      <c r="Q59">
        <v>212.75584722893299</v>
      </c>
      <c r="R59">
        <v>1</v>
      </c>
      <c r="S59">
        <v>0.89532700022593925</v>
      </c>
      <c r="T59">
        <v>0.9633937306199174</v>
      </c>
      <c r="V59">
        <v>213.11044030764791</v>
      </c>
      <c r="W59">
        <v>1</v>
      </c>
      <c r="X59">
        <v>0.88025129371117128</v>
      </c>
      <c r="Y59">
        <v>0.9073066932517303</v>
      </c>
      <c r="AA59">
        <v>212.87411055075219</v>
      </c>
      <c r="AB59">
        <v>1</v>
      </c>
      <c r="AC59">
        <v>1.0804063471992309</v>
      </c>
      <c r="AD59">
        <v>1.0732192192153189</v>
      </c>
      <c r="AF59">
        <v>212.75584722893299</v>
      </c>
      <c r="AG59">
        <v>1</v>
      </c>
      <c r="AH59">
        <v>1.094448248467198</v>
      </c>
      <c r="AI59">
        <v>1.0624190494851511</v>
      </c>
    </row>
    <row r="60" spans="1:35" x14ac:dyDescent="0.25">
      <c r="A60">
        <v>181.06750036762361</v>
      </c>
      <c r="B60">
        <v>1</v>
      </c>
      <c r="C60">
        <v>0.97310960283538639</v>
      </c>
      <c r="D60">
        <v>0.92533409169145286</v>
      </c>
      <c r="F60">
        <v>144.80591222910911</v>
      </c>
      <c r="G60">
        <v>1</v>
      </c>
      <c r="H60">
        <v>0.96872330843835797</v>
      </c>
      <c r="I60">
        <v>0.97655334044222863</v>
      </c>
      <c r="K60">
        <v>181.3085218655213</v>
      </c>
      <c r="L60">
        <v>1</v>
      </c>
      <c r="M60">
        <v>1.1199919993164269</v>
      </c>
      <c r="N60">
        <v>1.117580438300193</v>
      </c>
      <c r="P60" s="114"/>
      <c r="Q60">
        <v>216.84730582948939</v>
      </c>
      <c r="R60">
        <v>1</v>
      </c>
      <c r="S60">
        <v>0.89243708294990542</v>
      </c>
      <c r="T60">
        <v>0.95993931204499983</v>
      </c>
      <c r="V60">
        <v>217.20871800587179</v>
      </c>
      <c r="W60">
        <v>1</v>
      </c>
      <c r="X60">
        <v>0.88649046484178717</v>
      </c>
      <c r="Y60">
        <v>0.91137860900260992</v>
      </c>
      <c r="AA60">
        <v>216.96784344595901</v>
      </c>
      <c r="AB60">
        <v>1</v>
      </c>
      <c r="AC60">
        <v>1.073151821968982</v>
      </c>
      <c r="AD60">
        <v>1.0637790960106239</v>
      </c>
      <c r="AF60">
        <v>216.84730582948939</v>
      </c>
      <c r="AG60">
        <v>1</v>
      </c>
      <c r="AH60">
        <v>1.096696425467669</v>
      </c>
      <c r="AI60">
        <v>1.0654353251454181</v>
      </c>
    </row>
    <row r="61" spans="1:35" x14ac:dyDescent="0.25">
      <c r="A61">
        <v>184.48386829908819</v>
      </c>
      <c r="B61">
        <v>1</v>
      </c>
      <c r="C61">
        <v>1.003254672767433</v>
      </c>
      <c r="D61">
        <v>0.95742284287316204</v>
      </c>
      <c r="F61">
        <v>147.53809925229979</v>
      </c>
      <c r="G61">
        <v>1</v>
      </c>
      <c r="H61">
        <v>0.96617814592445472</v>
      </c>
      <c r="I61">
        <v>0.97028871367117064</v>
      </c>
      <c r="K61">
        <v>184.72943737241789</v>
      </c>
      <c r="L61">
        <v>1</v>
      </c>
      <c r="M61">
        <v>1.1398085088453631</v>
      </c>
      <c r="N61">
        <v>1.137164997578642</v>
      </c>
      <c r="P61" s="114"/>
      <c r="Q61">
        <v>220.93876443004581</v>
      </c>
      <c r="R61">
        <v>1</v>
      </c>
      <c r="S61">
        <v>0.89341751814400627</v>
      </c>
      <c r="T61">
        <v>0.95962790263373032</v>
      </c>
      <c r="V61">
        <v>221.30699570409581</v>
      </c>
      <c r="W61">
        <v>1</v>
      </c>
      <c r="X61">
        <v>0.89065799011625257</v>
      </c>
      <c r="Y61">
        <v>0.91482866543617181</v>
      </c>
      <c r="AA61">
        <v>221.06157634116579</v>
      </c>
      <c r="AB61">
        <v>1</v>
      </c>
      <c r="AC61">
        <v>1.062781778942498</v>
      </c>
      <c r="AD61">
        <v>1.051843437366244</v>
      </c>
      <c r="AF61">
        <v>220.93876443004581</v>
      </c>
      <c r="AG61">
        <v>1</v>
      </c>
      <c r="AH61">
        <v>1.1030143441936049</v>
      </c>
      <c r="AI61">
        <v>1.072455175230921</v>
      </c>
    </row>
    <row r="62" spans="1:35" x14ac:dyDescent="0.25">
      <c r="A62">
        <v>187.90023623055279</v>
      </c>
      <c r="B62">
        <v>1</v>
      </c>
      <c r="C62">
        <v>1.035933217019954</v>
      </c>
      <c r="D62">
        <v>0.99194235853336121</v>
      </c>
      <c r="F62">
        <v>150.27028627549061</v>
      </c>
      <c r="G62">
        <v>1</v>
      </c>
      <c r="H62">
        <v>0.96889644046512802</v>
      </c>
      <c r="I62">
        <v>0.9705480542912952</v>
      </c>
      <c r="K62">
        <v>188.15035287931451</v>
      </c>
      <c r="L62">
        <v>1</v>
      </c>
      <c r="M62">
        <v>1.15081983174332</v>
      </c>
      <c r="N62">
        <v>1.1485587199925631</v>
      </c>
      <c r="P62" s="114"/>
      <c r="Q62">
        <v>225.0302230306022</v>
      </c>
      <c r="R62">
        <v>1</v>
      </c>
      <c r="S62">
        <v>0.8898276823681539</v>
      </c>
      <c r="T62">
        <v>0.95450076561922981</v>
      </c>
      <c r="V62">
        <v>225.40527340231981</v>
      </c>
      <c r="W62">
        <v>1</v>
      </c>
      <c r="X62">
        <v>0.90152340749641502</v>
      </c>
      <c r="Y62">
        <v>0.92510393768858634</v>
      </c>
      <c r="AA62">
        <v>225.1553092363726</v>
      </c>
      <c r="AB62">
        <v>1</v>
      </c>
      <c r="AC62">
        <v>1.0458842856214821</v>
      </c>
      <c r="AD62">
        <v>1.034428534388131</v>
      </c>
      <c r="AF62">
        <v>225.0302230306022</v>
      </c>
      <c r="AG62">
        <v>1</v>
      </c>
      <c r="AH62">
        <v>1.103046467030133</v>
      </c>
      <c r="AI62">
        <v>1.074052895858014</v>
      </c>
    </row>
    <row r="63" spans="1:35" x14ac:dyDescent="0.25">
      <c r="A63">
        <v>191.3166041620174</v>
      </c>
      <c r="B63">
        <v>1</v>
      </c>
      <c r="C63">
        <v>1.061694674287226</v>
      </c>
      <c r="D63">
        <v>1.0189754883405251</v>
      </c>
      <c r="F63">
        <v>153.00247329868131</v>
      </c>
      <c r="G63">
        <v>1</v>
      </c>
      <c r="H63">
        <v>0.9745843173516846</v>
      </c>
      <c r="I63">
        <v>0.97530637866926662</v>
      </c>
      <c r="K63">
        <v>191.57126838621119</v>
      </c>
      <c r="L63">
        <v>1</v>
      </c>
      <c r="M63">
        <v>1.1527957912656079</v>
      </c>
      <c r="N63">
        <v>1.151830187848059</v>
      </c>
      <c r="P63" s="114"/>
      <c r="Q63">
        <v>229.12168163115859</v>
      </c>
      <c r="R63">
        <v>1</v>
      </c>
      <c r="S63">
        <v>0.89015964245683021</v>
      </c>
      <c r="T63">
        <v>0.95167818356203582</v>
      </c>
      <c r="V63">
        <v>229.50355110054389</v>
      </c>
      <c r="W63">
        <v>1</v>
      </c>
      <c r="X63">
        <v>0.91306309384378281</v>
      </c>
      <c r="Y63">
        <v>0.93827844774645464</v>
      </c>
      <c r="AA63">
        <v>229.2490421315793</v>
      </c>
      <c r="AB63">
        <v>1</v>
      </c>
      <c r="AC63">
        <v>1.0346278393402699</v>
      </c>
      <c r="AD63">
        <v>1.0244275901339219</v>
      </c>
      <c r="AF63">
        <v>229.12168163115859</v>
      </c>
      <c r="AG63">
        <v>1</v>
      </c>
      <c r="AH63">
        <v>1.0964921654979021</v>
      </c>
      <c r="AI63">
        <v>1.070396898851018</v>
      </c>
    </row>
    <row r="64" spans="1:35" x14ac:dyDescent="0.25">
      <c r="A64">
        <v>194.732972093482</v>
      </c>
      <c r="B64">
        <v>1</v>
      </c>
      <c r="C64">
        <v>1.0848352689760139</v>
      </c>
      <c r="D64">
        <v>1.041952329226483</v>
      </c>
      <c r="F64">
        <v>155.73466032187201</v>
      </c>
      <c r="G64">
        <v>1</v>
      </c>
      <c r="H64">
        <v>0.9871351206064467</v>
      </c>
      <c r="I64">
        <v>0.98743597893107649</v>
      </c>
      <c r="K64">
        <v>194.99218389310781</v>
      </c>
      <c r="L64">
        <v>1</v>
      </c>
      <c r="M64">
        <v>1.1455783353985189</v>
      </c>
      <c r="N64">
        <v>1.1457270301973601</v>
      </c>
      <c r="P64" s="114"/>
      <c r="Q64">
        <v>233.21314023171499</v>
      </c>
      <c r="R64">
        <v>1</v>
      </c>
      <c r="S64">
        <v>0.89193221352742602</v>
      </c>
      <c r="T64">
        <v>0.94890857210292456</v>
      </c>
      <c r="V64">
        <v>233.60182879876791</v>
      </c>
      <c r="W64">
        <v>1</v>
      </c>
      <c r="X64">
        <v>0.92146711872968567</v>
      </c>
      <c r="Y64">
        <v>0.94701649829990975</v>
      </c>
      <c r="AA64">
        <v>233.34277502678609</v>
      </c>
      <c r="AB64">
        <v>1</v>
      </c>
      <c r="AC64">
        <v>1.027190823331616</v>
      </c>
      <c r="AD64">
        <v>1.01782531695283</v>
      </c>
      <c r="AF64">
        <v>233.21314023171499</v>
      </c>
      <c r="AG64">
        <v>1</v>
      </c>
      <c r="AH64">
        <v>1.094418949541508</v>
      </c>
      <c r="AI64">
        <v>1.0716007754020229</v>
      </c>
    </row>
    <row r="65" spans="1:35" x14ac:dyDescent="0.25">
      <c r="A65">
        <v>198.14934002494661</v>
      </c>
      <c r="B65">
        <v>1</v>
      </c>
      <c r="C65">
        <v>1.103746758307915</v>
      </c>
      <c r="D65">
        <v>1.059553065016178</v>
      </c>
      <c r="F65">
        <v>158.4668473450628</v>
      </c>
      <c r="G65">
        <v>1</v>
      </c>
      <c r="H65">
        <v>1.0064431760716599</v>
      </c>
      <c r="I65">
        <v>1.0044833974146059</v>
      </c>
      <c r="K65">
        <v>198.4130994000044</v>
      </c>
      <c r="L65">
        <v>1</v>
      </c>
      <c r="M65">
        <v>1.1366047736862821</v>
      </c>
      <c r="N65">
        <v>1.1394279854928331</v>
      </c>
      <c r="P65" s="114"/>
      <c r="Q65">
        <v>237.30459883227141</v>
      </c>
      <c r="R65">
        <v>1</v>
      </c>
      <c r="S65">
        <v>0.89812761088532411</v>
      </c>
      <c r="T65">
        <v>0.95152701530939698</v>
      </c>
      <c r="V65">
        <v>237.70010649699191</v>
      </c>
      <c r="W65">
        <v>1</v>
      </c>
      <c r="X65">
        <v>0.92448133836629776</v>
      </c>
      <c r="Y65">
        <v>0.95017619233447304</v>
      </c>
      <c r="AA65">
        <v>237.4365079219929</v>
      </c>
      <c r="AB65">
        <v>1</v>
      </c>
      <c r="AC65">
        <v>1.0131905593211239</v>
      </c>
      <c r="AD65">
        <v>1.004606749341808</v>
      </c>
      <c r="AF65">
        <v>237.30459883227141</v>
      </c>
      <c r="AG65">
        <v>1</v>
      </c>
      <c r="AH65">
        <v>1.0958331317014389</v>
      </c>
      <c r="AI65">
        <v>1.075510679822149</v>
      </c>
    </row>
    <row r="66" spans="1:35" x14ac:dyDescent="0.25">
      <c r="A66">
        <v>201.56570795641119</v>
      </c>
      <c r="B66">
        <v>1</v>
      </c>
      <c r="C66">
        <v>1.119261269191818</v>
      </c>
      <c r="D66">
        <v>1.075305064737242</v>
      </c>
      <c r="F66">
        <v>161.19903436825351</v>
      </c>
      <c r="G66">
        <v>1</v>
      </c>
      <c r="H66">
        <v>1.0221137562798099</v>
      </c>
      <c r="I66">
        <v>1.0185874096084471</v>
      </c>
      <c r="K66">
        <v>201.8340149069011</v>
      </c>
      <c r="L66">
        <v>1</v>
      </c>
      <c r="M66">
        <v>1.1250746257114339</v>
      </c>
      <c r="N66">
        <v>1.1307180488299671</v>
      </c>
      <c r="P66" s="114"/>
      <c r="Q66">
        <v>241.3960574328278</v>
      </c>
      <c r="R66">
        <v>1</v>
      </c>
      <c r="S66">
        <v>0.90493373660992638</v>
      </c>
      <c r="T66">
        <v>0.95626314633457177</v>
      </c>
      <c r="V66">
        <v>241.7983841952159</v>
      </c>
      <c r="W66">
        <v>1</v>
      </c>
      <c r="X66">
        <v>0.92536732906739816</v>
      </c>
      <c r="Y66">
        <v>0.94901414011972651</v>
      </c>
      <c r="AA66">
        <v>241.53024081719971</v>
      </c>
      <c r="AB66">
        <v>1</v>
      </c>
      <c r="AC66">
        <v>0.99764336421076549</v>
      </c>
      <c r="AD66">
        <v>0.98995575333390295</v>
      </c>
      <c r="AF66">
        <v>241.3960574328278</v>
      </c>
      <c r="AG66">
        <v>1</v>
      </c>
      <c r="AH66">
        <v>1.0992898466490191</v>
      </c>
      <c r="AI66">
        <v>1.0822543938065261</v>
      </c>
    </row>
    <row r="67" spans="1:35" x14ac:dyDescent="0.25">
      <c r="A67">
        <v>204.98207588787579</v>
      </c>
      <c r="B67">
        <v>1</v>
      </c>
      <c r="C67">
        <v>1.1257581900537339</v>
      </c>
      <c r="D67">
        <v>1.0834417846221689</v>
      </c>
      <c r="F67">
        <v>163.93122139144421</v>
      </c>
      <c r="G67">
        <v>1</v>
      </c>
      <c r="H67">
        <v>1.03060220653701</v>
      </c>
      <c r="I67">
        <v>1.0243776501352919</v>
      </c>
      <c r="K67">
        <v>205.25493041379769</v>
      </c>
      <c r="L67">
        <v>1</v>
      </c>
      <c r="M67">
        <v>1.1116943699090629</v>
      </c>
      <c r="N67">
        <v>1.1201246748856379</v>
      </c>
      <c r="P67" s="114"/>
      <c r="Q67">
        <v>245.4875160333842</v>
      </c>
      <c r="R67">
        <v>1</v>
      </c>
      <c r="S67">
        <v>0.90817325513209679</v>
      </c>
      <c r="T67">
        <v>0.95622570418482455</v>
      </c>
      <c r="V67">
        <v>245.89666189343981</v>
      </c>
      <c r="W67">
        <v>1</v>
      </c>
      <c r="X67">
        <v>0.93192572299104881</v>
      </c>
      <c r="Y67">
        <v>0.95368486245725936</v>
      </c>
      <c r="AA67">
        <v>245.62397371240641</v>
      </c>
      <c r="AB67">
        <v>1</v>
      </c>
      <c r="AC67">
        <v>0.98278239472533879</v>
      </c>
      <c r="AD67">
        <v>0.97558827675353743</v>
      </c>
      <c r="AF67">
        <v>245.4875160333842</v>
      </c>
      <c r="AG67">
        <v>1</v>
      </c>
      <c r="AH67">
        <v>1.1018624627796041</v>
      </c>
      <c r="AI67">
        <v>1.087555718422885</v>
      </c>
    </row>
    <row r="68" spans="1:35" x14ac:dyDescent="0.25">
      <c r="A68">
        <v>208.3984438193404</v>
      </c>
      <c r="B68">
        <v>1</v>
      </c>
      <c r="C68">
        <v>1.135228444866532</v>
      </c>
      <c r="D68">
        <v>1.093400529621056</v>
      </c>
      <c r="F68">
        <v>166.663408414635</v>
      </c>
      <c r="G68">
        <v>1</v>
      </c>
      <c r="H68">
        <v>1.0390888544972461</v>
      </c>
      <c r="I68">
        <v>1.0310387938803229</v>
      </c>
      <c r="K68">
        <v>208.67584592069429</v>
      </c>
      <c r="L68">
        <v>1</v>
      </c>
      <c r="M68">
        <v>1.093260714641924</v>
      </c>
      <c r="N68">
        <v>1.101543023076931</v>
      </c>
      <c r="P68" s="114"/>
      <c r="Q68">
        <v>249.57897463394059</v>
      </c>
      <c r="R68">
        <v>1</v>
      </c>
      <c r="S68">
        <v>0.90729329794732538</v>
      </c>
      <c r="T68">
        <v>0.95144942659363407</v>
      </c>
      <c r="V68">
        <v>249.99493959166381</v>
      </c>
      <c r="W68">
        <v>1</v>
      </c>
      <c r="X68">
        <v>0.93506554139097608</v>
      </c>
      <c r="Y68">
        <v>0.95527500376222696</v>
      </c>
      <c r="AA68">
        <v>249.7177066076132</v>
      </c>
      <c r="AB68">
        <v>1</v>
      </c>
      <c r="AC68">
        <v>0.97152660746926778</v>
      </c>
      <c r="AD68">
        <v>0.96584489767396464</v>
      </c>
      <c r="AF68">
        <v>249.57897463394059</v>
      </c>
      <c r="AG68">
        <v>1</v>
      </c>
      <c r="AH68">
        <v>1.0974787908543759</v>
      </c>
      <c r="AI68">
        <v>1.085036447568783</v>
      </c>
    </row>
    <row r="69" spans="1:35" x14ac:dyDescent="0.25">
      <c r="A69">
        <v>211.81481175080501</v>
      </c>
      <c r="B69">
        <v>1</v>
      </c>
      <c r="C69">
        <v>1.1437540885126609</v>
      </c>
      <c r="D69">
        <v>1.1022725985043831</v>
      </c>
      <c r="F69">
        <v>169.3955954378257</v>
      </c>
      <c r="G69">
        <v>1</v>
      </c>
      <c r="H69">
        <v>1.0477652522563481</v>
      </c>
      <c r="I69">
        <v>1.0369716471655419</v>
      </c>
      <c r="K69">
        <v>212.09676142759091</v>
      </c>
      <c r="L69">
        <v>1</v>
      </c>
      <c r="M69">
        <v>1.068690746610661</v>
      </c>
      <c r="N69">
        <v>1.0746094734595779</v>
      </c>
      <c r="P69" s="114"/>
      <c r="Q69">
        <v>253.67043323449701</v>
      </c>
      <c r="R69">
        <v>1</v>
      </c>
      <c r="S69">
        <v>0.9002251467247474</v>
      </c>
      <c r="T69">
        <v>0.94149919070665988</v>
      </c>
      <c r="V69">
        <v>254.0932172898878</v>
      </c>
      <c r="W69">
        <v>1</v>
      </c>
      <c r="X69">
        <v>0.93222169032270608</v>
      </c>
      <c r="Y69">
        <v>0.95123153164812957</v>
      </c>
      <c r="AA69">
        <v>253.81143950282001</v>
      </c>
      <c r="AB69">
        <v>1</v>
      </c>
      <c r="AC69">
        <v>0.95957233460050684</v>
      </c>
      <c r="AD69">
        <v>0.95672432286369835</v>
      </c>
      <c r="AF69">
        <v>253.67043323449701</v>
      </c>
      <c r="AG69">
        <v>1</v>
      </c>
      <c r="AH69">
        <v>1.0842857225436231</v>
      </c>
      <c r="AI69">
        <v>1.074293579948977</v>
      </c>
    </row>
    <row r="70" spans="1:35" x14ac:dyDescent="0.25">
      <c r="A70">
        <v>215.23117968226961</v>
      </c>
      <c r="B70">
        <v>1</v>
      </c>
      <c r="C70">
        <v>1.1525049881085969</v>
      </c>
      <c r="D70">
        <v>1.1107598038786499</v>
      </c>
      <c r="F70">
        <v>172.12778246101641</v>
      </c>
      <c r="G70">
        <v>1</v>
      </c>
      <c r="H70">
        <v>1.054836227821554</v>
      </c>
      <c r="I70">
        <v>1.0416374110995701</v>
      </c>
      <c r="K70">
        <v>215.51767693448761</v>
      </c>
      <c r="L70">
        <v>1</v>
      </c>
      <c r="M70">
        <v>1.0393640533101149</v>
      </c>
      <c r="N70">
        <v>1.0440816319176589</v>
      </c>
      <c r="P70" s="114"/>
      <c r="Q70">
        <v>257.7618918350534</v>
      </c>
      <c r="R70">
        <v>1</v>
      </c>
      <c r="S70">
        <v>0.89116338851025756</v>
      </c>
      <c r="T70">
        <v>0.93234757752741337</v>
      </c>
      <c r="V70">
        <v>258.1914949881118</v>
      </c>
      <c r="W70">
        <v>1</v>
      </c>
      <c r="X70">
        <v>0.92884285087948892</v>
      </c>
      <c r="Y70">
        <v>0.94768968322685165</v>
      </c>
      <c r="AA70">
        <v>257.90517239802682</v>
      </c>
      <c r="AB70">
        <v>1</v>
      </c>
      <c r="AC70">
        <v>0.95020609530868172</v>
      </c>
      <c r="AD70">
        <v>0.94953129488845944</v>
      </c>
      <c r="AF70">
        <v>257.7618918350534</v>
      </c>
      <c r="AG70">
        <v>1</v>
      </c>
      <c r="AH70">
        <v>1.071574009456246</v>
      </c>
      <c r="AI70">
        <v>1.064013498405747</v>
      </c>
    </row>
    <row r="71" spans="1:35" x14ac:dyDescent="0.25">
      <c r="A71">
        <v>218.64754761373419</v>
      </c>
      <c r="B71">
        <v>1</v>
      </c>
      <c r="C71">
        <v>1.165498715214897</v>
      </c>
      <c r="D71">
        <v>1.124347783405391</v>
      </c>
      <c r="F71">
        <v>174.8599694842072</v>
      </c>
      <c r="G71">
        <v>1</v>
      </c>
      <c r="H71">
        <v>1.0574765392631631</v>
      </c>
      <c r="I71">
        <v>1.0413268935145239</v>
      </c>
      <c r="K71">
        <v>218.9385924413842</v>
      </c>
      <c r="L71">
        <v>1</v>
      </c>
      <c r="M71">
        <v>1.013272035530278</v>
      </c>
      <c r="N71">
        <v>1.017777771424847</v>
      </c>
      <c r="P71" s="114"/>
      <c r="Q71">
        <v>261.8533504356098</v>
      </c>
      <c r="R71">
        <v>1</v>
      </c>
      <c r="S71">
        <v>0.88091789955909683</v>
      </c>
      <c r="T71">
        <v>0.9238399960384851</v>
      </c>
      <c r="V71">
        <v>262.28977268633582</v>
      </c>
      <c r="W71">
        <v>1</v>
      </c>
      <c r="X71">
        <v>0.92725802705701066</v>
      </c>
      <c r="Y71">
        <v>0.94749235428595879</v>
      </c>
      <c r="AA71">
        <v>261.99890529323352</v>
      </c>
      <c r="AB71">
        <v>1</v>
      </c>
      <c r="AC71">
        <v>0.94668994246416704</v>
      </c>
      <c r="AD71">
        <v>0.94864278785172007</v>
      </c>
      <c r="AF71">
        <v>261.8533504356098</v>
      </c>
      <c r="AG71">
        <v>1</v>
      </c>
      <c r="AH71">
        <v>1.0559448400991589</v>
      </c>
      <c r="AI71">
        <v>1.0513969628835851</v>
      </c>
    </row>
    <row r="72" spans="1:35" x14ac:dyDescent="0.25">
      <c r="A72">
        <v>222.0639155451988</v>
      </c>
      <c r="B72">
        <v>1</v>
      </c>
      <c r="C72">
        <v>1.180571213641602</v>
      </c>
      <c r="D72">
        <v>1.138640223387879</v>
      </c>
      <c r="F72">
        <v>177.5921565073979</v>
      </c>
      <c r="G72">
        <v>1</v>
      </c>
      <c r="H72">
        <v>1.0581599669716919</v>
      </c>
      <c r="I72">
        <v>1.0388781811628609</v>
      </c>
      <c r="K72">
        <v>222.35950794828079</v>
      </c>
      <c r="L72">
        <v>1</v>
      </c>
      <c r="M72">
        <v>0.992802857694845</v>
      </c>
      <c r="N72">
        <v>0.99563667020564817</v>
      </c>
      <c r="P72" s="114"/>
      <c r="Q72">
        <v>265.94480903616619</v>
      </c>
      <c r="R72">
        <v>1</v>
      </c>
      <c r="S72">
        <v>0.87584547531887935</v>
      </c>
      <c r="T72">
        <v>0.91968225853069885</v>
      </c>
      <c r="V72">
        <v>266.3880503845599</v>
      </c>
      <c r="W72">
        <v>1</v>
      </c>
      <c r="X72">
        <v>0.92418239946127934</v>
      </c>
      <c r="Y72">
        <v>0.94577059367195893</v>
      </c>
      <c r="AA72">
        <v>266.09263818844028</v>
      </c>
      <c r="AB72">
        <v>1</v>
      </c>
      <c r="AC72">
        <v>0.94366234461081344</v>
      </c>
      <c r="AD72">
        <v>0.94824574996361499</v>
      </c>
      <c r="AF72">
        <v>265.94480903616619</v>
      </c>
      <c r="AG72">
        <v>1</v>
      </c>
      <c r="AH72">
        <v>1.0467801263073471</v>
      </c>
      <c r="AI72">
        <v>1.044331762729283</v>
      </c>
    </row>
    <row r="73" spans="1:35" x14ac:dyDescent="0.25">
      <c r="A73">
        <v>225.4802834766634</v>
      </c>
      <c r="B73">
        <v>1</v>
      </c>
      <c r="C73">
        <v>1.1926431115775771</v>
      </c>
      <c r="D73">
        <v>1.149391757357368</v>
      </c>
      <c r="F73">
        <v>180.32434353058861</v>
      </c>
      <c r="G73">
        <v>1</v>
      </c>
      <c r="H73">
        <v>1.059014125181714</v>
      </c>
      <c r="I73">
        <v>1.038142365842726</v>
      </c>
      <c r="K73">
        <v>225.78042345517741</v>
      </c>
      <c r="L73">
        <v>1</v>
      </c>
      <c r="M73">
        <v>0.97518936045921578</v>
      </c>
      <c r="N73">
        <v>0.97488932703264586</v>
      </c>
      <c r="P73" s="114"/>
      <c r="Q73">
        <v>270.03626763672258</v>
      </c>
      <c r="R73">
        <v>1</v>
      </c>
      <c r="S73">
        <v>0.87331910458843798</v>
      </c>
      <c r="T73">
        <v>0.91897241060400581</v>
      </c>
      <c r="V73">
        <v>270.48632808278381</v>
      </c>
      <c r="W73">
        <v>1</v>
      </c>
      <c r="X73">
        <v>0.91807391476409894</v>
      </c>
      <c r="Y73">
        <v>0.94073786433097029</v>
      </c>
      <c r="AA73">
        <v>270.18637108364709</v>
      </c>
      <c r="AB73">
        <v>1</v>
      </c>
      <c r="AC73">
        <v>0.93778412276880285</v>
      </c>
      <c r="AD73">
        <v>0.94479432297203425</v>
      </c>
      <c r="AF73">
        <v>270.03626763672258</v>
      </c>
      <c r="AG73">
        <v>1</v>
      </c>
      <c r="AH73">
        <v>1.0391890363464791</v>
      </c>
      <c r="AI73">
        <v>1.038526454508472</v>
      </c>
    </row>
    <row r="74" spans="1:35" x14ac:dyDescent="0.25">
      <c r="A74">
        <v>228.89665140812801</v>
      </c>
      <c r="B74">
        <v>1</v>
      </c>
      <c r="C74">
        <v>1.1959348252898041</v>
      </c>
      <c r="D74">
        <v>1.1527794858809379</v>
      </c>
      <c r="F74">
        <v>183.0565305537794</v>
      </c>
      <c r="G74">
        <v>1</v>
      </c>
      <c r="H74">
        <v>1.061292665765232</v>
      </c>
      <c r="I74">
        <v>1.0380501594397999</v>
      </c>
      <c r="K74">
        <v>229.20133896207409</v>
      </c>
      <c r="L74">
        <v>1</v>
      </c>
      <c r="M74">
        <v>0.95997387847816351</v>
      </c>
      <c r="N74">
        <v>0.95647032302672919</v>
      </c>
      <c r="P74" s="114"/>
      <c r="Q74">
        <v>274.12772623727898</v>
      </c>
      <c r="R74">
        <v>1</v>
      </c>
      <c r="S74">
        <v>0.87920752030254379</v>
      </c>
      <c r="T74">
        <v>0.9270351705252069</v>
      </c>
      <c r="V74">
        <v>274.58460578100778</v>
      </c>
      <c r="W74">
        <v>1</v>
      </c>
      <c r="X74">
        <v>0.90730791153939017</v>
      </c>
      <c r="Y74">
        <v>0.93029948403949192</v>
      </c>
      <c r="AA74">
        <v>274.28010397885379</v>
      </c>
      <c r="AB74">
        <v>1</v>
      </c>
      <c r="AC74">
        <v>0.93176918630555783</v>
      </c>
      <c r="AD74">
        <v>0.94113206454318599</v>
      </c>
      <c r="AF74">
        <v>274.12772623727898</v>
      </c>
      <c r="AG74">
        <v>1</v>
      </c>
      <c r="AH74">
        <v>1.0313748279449639</v>
      </c>
      <c r="AI74">
        <v>1.030889897914548</v>
      </c>
    </row>
    <row r="75" spans="1:35" x14ac:dyDescent="0.25">
      <c r="A75">
        <v>232.31301933959261</v>
      </c>
      <c r="B75">
        <v>1</v>
      </c>
      <c r="C75">
        <v>1.201430051274347</v>
      </c>
      <c r="D75">
        <v>1.1586747726875311</v>
      </c>
      <c r="F75">
        <v>185.7887175769701</v>
      </c>
      <c r="G75">
        <v>1</v>
      </c>
      <c r="H75">
        <v>1.0602575888570469</v>
      </c>
      <c r="I75">
        <v>1.0335632895846529</v>
      </c>
      <c r="K75">
        <v>232.62225446897071</v>
      </c>
      <c r="L75">
        <v>1</v>
      </c>
      <c r="M75">
        <v>0.95149767683172604</v>
      </c>
      <c r="N75">
        <v>0.94466831825900943</v>
      </c>
      <c r="P75" s="114"/>
      <c r="Q75">
        <v>278.21918483783543</v>
      </c>
      <c r="R75">
        <v>1</v>
      </c>
      <c r="S75">
        <v>0.87974503952087379</v>
      </c>
      <c r="T75">
        <v>0.92866256951484527</v>
      </c>
      <c r="V75">
        <v>278.6828834792318</v>
      </c>
      <c r="W75">
        <v>1</v>
      </c>
      <c r="X75">
        <v>0.89811211735114072</v>
      </c>
      <c r="Y75">
        <v>0.92279896590873711</v>
      </c>
      <c r="AA75">
        <v>278.3738368740606</v>
      </c>
      <c r="AB75">
        <v>1</v>
      </c>
      <c r="AC75">
        <v>0.93224108449530085</v>
      </c>
      <c r="AD75">
        <v>0.94414058647879062</v>
      </c>
      <c r="AF75">
        <v>278.21918483783543</v>
      </c>
      <c r="AG75">
        <v>1</v>
      </c>
      <c r="AH75">
        <v>1.0287977142215801</v>
      </c>
      <c r="AI75">
        <v>1.0271102899015569</v>
      </c>
    </row>
    <row r="76" spans="1:35" x14ac:dyDescent="0.25">
      <c r="A76">
        <v>235.72938727105719</v>
      </c>
      <c r="B76">
        <v>1</v>
      </c>
      <c r="C76">
        <v>1.2072330228450949</v>
      </c>
      <c r="D76">
        <v>1.164431892343224</v>
      </c>
      <c r="F76">
        <v>188.52090460016089</v>
      </c>
      <c r="G76">
        <v>1</v>
      </c>
      <c r="H76">
        <v>1.0530524504395491</v>
      </c>
      <c r="I76">
        <v>1.023798592344189</v>
      </c>
      <c r="K76">
        <v>236.0431699758673</v>
      </c>
      <c r="L76">
        <v>1</v>
      </c>
      <c r="M76">
        <v>0.95334319805158563</v>
      </c>
      <c r="N76">
        <v>0.94453852138304273</v>
      </c>
      <c r="P76" s="114"/>
      <c r="Q76">
        <v>282.31064343839182</v>
      </c>
      <c r="R76">
        <v>1</v>
      </c>
      <c r="S76">
        <v>0.88385257562659902</v>
      </c>
      <c r="T76">
        <v>0.93118868819401479</v>
      </c>
      <c r="V76">
        <v>282.78116117745577</v>
      </c>
      <c r="W76">
        <v>1</v>
      </c>
      <c r="X76">
        <v>0.88944423742282885</v>
      </c>
      <c r="Y76">
        <v>0.91631988087044813</v>
      </c>
      <c r="AA76">
        <v>282.46756976926741</v>
      </c>
      <c r="AB76">
        <v>1</v>
      </c>
      <c r="AC76">
        <v>0.93235438949106086</v>
      </c>
      <c r="AD76">
        <v>0.94549000190375954</v>
      </c>
      <c r="AF76">
        <v>282.31064343839182</v>
      </c>
      <c r="AG76">
        <v>1</v>
      </c>
      <c r="AH76">
        <v>1.0266281327148701</v>
      </c>
      <c r="AI76">
        <v>1.024437773541409</v>
      </c>
    </row>
    <row r="77" spans="1:35" x14ac:dyDescent="0.25">
      <c r="A77">
        <v>239.1457552025218</v>
      </c>
      <c r="B77">
        <v>1</v>
      </c>
      <c r="C77">
        <v>1.2094547992394049</v>
      </c>
      <c r="D77">
        <v>1.1657966685623711</v>
      </c>
      <c r="F77">
        <v>191.25309162335159</v>
      </c>
      <c r="G77">
        <v>1</v>
      </c>
      <c r="H77">
        <v>1.0467087792076719</v>
      </c>
      <c r="I77">
        <v>1.016164217492908</v>
      </c>
      <c r="K77">
        <v>239.46408548276401</v>
      </c>
      <c r="L77">
        <v>1</v>
      </c>
      <c r="M77">
        <v>0.95994211390167261</v>
      </c>
      <c r="N77">
        <v>0.9487634893465462</v>
      </c>
      <c r="P77" s="114"/>
      <c r="Q77">
        <v>286.40210203894821</v>
      </c>
      <c r="R77">
        <v>1</v>
      </c>
      <c r="S77">
        <v>0.88912351586670779</v>
      </c>
      <c r="T77">
        <v>0.93390703209229353</v>
      </c>
      <c r="V77">
        <v>286.8794388756798</v>
      </c>
      <c r="W77">
        <v>1</v>
      </c>
      <c r="X77">
        <v>0.88637248291730308</v>
      </c>
      <c r="Y77">
        <v>0.9147304304707059</v>
      </c>
      <c r="AA77">
        <v>286.56130266447423</v>
      </c>
      <c r="AB77">
        <v>1</v>
      </c>
      <c r="AC77">
        <v>0.93598123345566653</v>
      </c>
      <c r="AD77">
        <v>0.95065619958115599</v>
      </c>
      <c r="AF77">
        <v>286.40210203894821</v>
      </c>
      <c r="AG77">
        <v>1</v>
      </c>
      <c r="AH77">
        <v>1.0188284354089781</v>
      </c>
      <c r="AI77">
        <v>1.016728857531277</v>
      </c>
    </row>
    <row r="78" spans="1:35" x14ac:dyDescent="0.25">
      <c r="A78">
        <v>242.5621231339864</v>
      </c>
      <c r="B78">
        <v>1</v>
      </c>
      <c r="C78">
        <v>1.2169666720585901</v>
      </c>
      <c r="D78">
        <v>1.1755203636858851</v>
      </c>
      <c r="F78">
        <v>193.9852786465423</v>
      </c>
      <c r="G78">
        <v>1</v>
      </c>
      <c r="H78">
        <v>1.0407656916314241</v>
      </c>
      <c r="I78">
        <v>1.010244824544952</v>
      </c>
      <c r="K78">
        <v>242.8850009896606</v>
      </c>
      <c r="L78">
        <v>1</v>
      </c>
      <c r="M78">
        <v>0.96680948461499383</v>
      </c>
      <c r="N78">
        <v>0.95332005453862045</v>
      </c>
      <c r="P78" s="114"/>
      <c r="Q78">
        <v>290.49356063950461</v>
      </c>
      <c r="R78">
        <v>1</v>
      </c>
      <c r="S78">
        <v>0.89307275051436141</v>
      </c>
      <c r="T78">
        <v>0.93445295334341649</v>
      </c>
      <c r="V78">
        <v>290.97771657390382</v>
      </c>
      <c r="W78">
        <v>1</v>
      </c>
      <c r="X78">
        <v>0.8838854314594109</v>
      </c>
      <c r="Y78">
        <v>0.91334041035561087</v>
      </c>
      <c r="AA78">
        <v>290.65503555968093</v>
      </c>
      <c r="AB78">
        <v>1</v>
      </c>
      <c r="AC78">
        <v>0.93783825444341351</v>
      </c>
      <c r="AD78">
        <v>0.95364981043951935</v>
      </c>
      <c r="AF78">
        <v>290.49356063950461</v>
      </c>
      <c r="AG78">
        <v>1</v>
      </c>
      <c r="AH78">
        <v>1.012085636057396</v>
      </c>
      <c r="AI78">
        <v>1.0104344376604391</v>
      </c>
    </row>
    <row r="79" spans="1:35" x14ac:dyDescent="0.25">
      <c r="A79">
        <v>245.97849106545101</v>
      </c>
      <c r="B79">
        <v>1</v>
      </c>
      <c r="C79">
        <v>1.2126586257533409</v>
      </c>
      <c r="D79">
        <v>1.1760217276064959</v>
      </c>
      <c r="F79">
        <v>196.71746566973309</v>
      </c>
      <c r="G79">
        <v>1</v>
      </c>
      <c r="H79">
        <v>1.0338539784853391</v>
      </c>
      <c r="I79">
        <v>1.0060248843614359</v>
      </c>
      <c r="K79">
        <v>246.30591649655719</v>
      </c>
      <c r="L79">
        <v>1</v>
      </c>
      <c r="M79">
        <v>0.97473118619373533</v>
      </c>
      <c r="N79">
        <v>0.95885515843378399</v>
      </c>
      <c r="P79" s="114"/>
      <c r="Q79">
        <v>294.585019240061</v>
      </c>
      <c r="R79">
        <v>1</v>
      </c>
      <c r="S79">
        <v>0.89961085380019779</v>
      </c>
      <c r="T79">
        <v>0.93644082533156925</v>
      </c>
      <c r="V79">
        <v>295.07599427212779</v>
      </c>
      <c r="W79">
        <v>1</v>
      </c>
      <c r="X79">
        <v>0.88510342292830535</v>
      </c>
      <c r="Y79">
        <v>0.91632094219001381</v>
      </c>
      <c r="AA79">
        <v>294.74876845488768</v>
      </c>
      <c r="AB79">
        <v>1</v>
      </c>
      <c r="AC79">
        <v>0.9468445359936023</v>
      </c>
      <c r="AD79">
        <v>0.9642640114346438</v>
      </c>
      <c r="AF79">
        <v>294.585019240061</v>
      </c>
      <c r="AG79">
        <v>1</v>
      </c>
      <c r="AH79">
        <v>1.010000848115638</v>
      </c>
      <c r="AI79">
        <v>1.008017594847411</v>
      </c>
    </row>
    <row r="80" spans="1:35" x14ac:dyDescent="0.25">
      <c r="A80">
        <v>249.39485899691559</v>
      </c>
      <c r="B80">
        <v>1</v>
      </c>
      <c r="C80">
        <v>1.2154250903488</v>
      </c>
      <c r="D80">
        <v>1.1833558621072491</v>
      </c>
      <c r="F80">
        <v>199.44965269292379</v>
      </c>
      <c r="G80">
        <v>1</v>
      </c>
      <c r="H80">
        <v>1.0286544489140861</v>
      </c>
      <c r="I80">
        <v>1.004815720361206</v>
      </c>
      <c r="K80">
        <v>249.72683200345381</v>
      </c>
      <c r="L80">
        <v>1</v>
      </c>
      <c r="M80">
        <v>0.98273057449299828</v>
      </c>
      <c r="N80">
        <v>0.96606622298000533</v>
      </c>
      <c r="P80" s="114"/>
      <c r="Q80">
        <v>298.67647784061751</v>
      </c>
      <c r="R80">
        <v>1</v>
      </c>
      <c r="S80">
        <v>0.90551481756857222</v>
      </c>
      <c r="T80">
        <v>0.93885623789817785</v>
      </c>
      <c r="V80">
        <v>299.17427197035181</v>
      </c>
      <c r="W80">
        <v>1</v>
      </c>
      <c r="X80">
        <v>0.88917019437059741</v>
      </c>
      <c r="Y80">
        <v>0.92152599085305009</v>
      </c>
      <c r="AA80">
        <v>298.84250135009449</v>
      </c>
      <c r="AB80">
        <v>1</v>
      </c>
      <c r="AC80">
        <v>0.95436766648704352</v>
      </c>
      <c r="AD80">
        <v>0.97133450556984402</v>
      </c>
      <c r="AF80">
        <v>298.67647784061751</v>
      </c>
      <c r="AG80">
        <v>1</v>
      </c>
      <c r="AH80">
        <v>1.0149676654177811</v>
      </c>
      <c r="AI80">
        <v>1.0125916867803879</v>
      </c>
    </row>
    <row r="81" spans="1:35" x14ac:dyDescent="0.25">
      <c r="A81">
        <v>252.81122692838019</v>
      </c>
      <c r="B81">
        <v>1</v>
      </c>
      <c r="C81">
        <v>1.220587111626839</v>
      </c>
      <c r="D81">
        <v>1.1920839347312531</v>
      </c>
      <c r="F81">
        <v>202.18183971611461</v>
      </c>
      <c r="G81">
        <v>1</v>
      </c>
      <c r="H81">
        <v>1.0277118074622891</v>
      </c>
      <c r="I81">
        <v>1.0076129217162151</v>
      </c>
      <c r="K81">
        <v>253.14774751035051</v>
      </c>
      <c r="L81">
        <v>1</v>
      </c>
      <c r="M81">
        <v>0.99496586968565315</v>
      </c>
      <c r="N81">
        <v>0.97572957809667127</v>
      </c>
      <c r="P81" s="114"/>
      <c r="Q81">
        <v>302.76793644117379</v>
      </c>
      <c r="R81">
        <v>1</v>
      </c>
      <c r="S81">
        <v>0.91165063945376412</v>
      </c>
      <c r="T81">
        <v>0.94137540249856744</v>
      </c>
      <c r="V81">
        <v>303.27254966857578</v>
      </c>
      <c r="W81">
        <v>1</v>
      </c>
      <c r="X81">
        <v>0.89327796624940226</v>
      </c>
      <c r="Y81">
        <v>0.92588178568307877</v>
      </c>
      <c r="AA81">
        <v>302.93623424530131</v>
      </c>
      <c r="AB81">
        <v>1</v>
      </c>
      <c r="AC81">
        <v>0.95704452675256935</v>
      </c>
      <c r="AD81">
        <v>0.97220461181621487</v>
      </c>
      <c r="AF81">
        <v>302.76793644117379</v>
      </c>
      <c r="AG81">
        <v>1</v>
      </c>
      <c r="AH81">
        <v>1.026179997519574</v>
      </c>
      <c r="AI81">
        <v>1.0237656296562221</v>
      </c>
    </row>
    <row r="82" spans="1:35" x14ac:dyDescent="0.25">
      <c r="A82">
        <v>256.22759485984483</v>
      </c>
      <c r="B82">
        <v>1</v>
      </c>
      <c r="C82">
        <v>1.2234193507519939</v>
      </c>
      <c r="D82">
        <v>1.1972775900096719</v>
      </c>
      <c r="F82">
        <v>204.91402673930531</v>
      </c>
      <c r="G82">
        <v>1</v>
      </c>
      <c r="H82">
        <v>1.027521022296398</v>
      </c>
      <c r="I82">
        <v>1.010936162406328</v>
      </c>
      <c r="K82">
        <v>256.5686630172471</v>
      </c>
      <c r="L82">
        <v>1</v>
      </c>
      <c r="M82">
        <v>1.0075305626687421</v>
      </c>
      <c r="N82">
        <v>0.98641531507581348</v>
      </c>
      <c r="P82" s="114"/>
      <c r="Q82">
        <v>306.85939504173018</v>
      </c>
      <c r="R82">
        <v>1</v>
      </c>
      <c r="S82">
        <v>0.91684993385920166</v>
      </c>
      <c r="T82">
        <v>0.94212988563656275</v>
      </c>
      <c r="V82">
        <v>307.3708273667998</v>
      </c>
      <c r="W82">
        <v>1</v>
      </c>
      <c r="X82">
        <v>0.89715381798579796</v>
      </c>
      <c r="Y82">
        <v>0.92884177528770451</v>
      </c>
      <c r="AA82">
        <v>307.02996714050801</v>
      </c>
      <c r="AB82">
        <v>1</v>
      </c>
      <c r="AC82">
        <v>0.96218125285993417</v>
      </c>
      <c r="AD82">
        <v>0.97490058900150711</v>
      </c>
      <c r="AF82">
        <v>306.85939504173018</v>
      </c>
      <c r="AG82">
        <v>1</v>
      </c>
      <c r="AH82">
        <v>1.0331298403083711</v>
      </c>
      <c r="AI82">
        <v>1.0302495250785539</v>
      </c>
    </row>
    <row r="83" spans="1:35" x14ac:dyDescent="0.25">
      <c r="A83">
        <v>259.64396279130938</v>
      </c>
      <c r="B83">
        <v>1</v>
      </c>
      <c r="C83">
        <v>1.2259654295869069</v>
      </c>
      <c r="D83">
        <v>1.2010688390525539</v>
      </c>
      <c r="F83">
        <v>207.64621376249599</v>
      </c>
      <c r="G83">
        <v>1</v>
      </c>
      <c r="H83">
        <v>1.026432377456443</v>
      </c>
      <c r="I83">
        <v>1.014018605479428</v>
      </c>
      <c r="K83">
        <v>259.98957852414372</v>
      </c>
      <c r="L83">
        <v>1</v>
      </c>
      <c r="M83">
        <v>1.0206632346164779</v>
      </c>
      <c r="N83">
        <v>0.99742661771296592</v>
      </c>
      <c r="P83" s="114"/>
      <c r="Q83">
        <v>310.95085364228657</v>
      </c>
      <c r="R83">
        <v>1</v>
      </c>
      <c r="S83">
        <v>0.92475518775775334</v>
      </c>
      <c r="T83">
        <v>0.94743080771842181</v>
      </c>
      <c r="V83">
        <v>311.46910506502383</v>
      </c>
      <c r="W83">
        <v>1</v>
      </c>
      <c r="X83">
        <v>0.90163022503183732</v>
      </c>
      <c r="Y83">
        <v>0.9315536032861419</v>
      </c>
      <c r="AA83">
        <v>311.12370003571482</v>
      </c>
      <c r="AB83">
        <v>1</v>
      </c>
      <c r="AC83">
        <v>0.96915251782311274</v>
      </c>
      <c r="AD83">
        <v>0.97874975832361599</v>
      </c>
      <c r="AF83">
        <v>310.95085364228657</v>
      </c>
      <c r="AG83">
        <v>1</v>
      </c>
      <c r="AH83">
        <v>1.034107545527561</v>
      </c>
      <c r="AI83">
        <v>1.0311314383465739</v>
      </c>
    </row>
    <row r="84" spans="1:35" x14ac:dyDescent="0.25">
      <c r="A84">
        <v>263.06033072277393</v>
      </c>
      <c r="B84">
        <v>1</v>
      </c>
      <c r="C84">
        <v>1.221485917837162</v>
      </c>
      <c r="D84">
        <v>1.19591427873182</v>
      </c>
      <c r="F84">
        <v>210.37840078568681</v>
      </c>
      <c r="G84">
        <v>1</v>
      </c>
      <c r="H84">
        <v>1.030728611053791</v>
      </c>
      <c r="I84">
        <v>1.0209814201777621</v>
      </c>
      <c r="K84">
        <v>263.41049403104029</v>
      </c>
      <c r="L84">
        <v>1</v>
      </c>
      <c r="M84">
        <v>1.0340284880227151</v>
      </c>
      <c r="N84">
        <v>1.009322700541724</v>
      </c>
      <c r="P84" s="114"/>
      <c r="Q84">
        <v>315.04231224284302</v>
      </c>
      <c r="R84">
        <v>1</v>
      </c>
      <c r="S84">
        <v>0.9335299464911625</v>
      </c>
      <c r="T84">
        <v>0.9563605426752021</v>
      </c>
      <c r="V84">
        <v>315.56738276324779</v>
      </c>
      <c r="W84">
        <v>1</v>
      </c>
      <c r="X84">
        <v>0.90423108736373592</v>
      </c>
      <c r="Y84">
        <v>0.93207356290885246</v>
      </c>
      <c r="AA84">
        <v>315.21743293092158</v>
      </c>
      <c r="AB84">
        <v>1</v>
      </c>
      <c r="AC84">
        <v>0.97372468940345236</v>
      </c>
      <c r="AD84">
        <v>0.98128382786248514</v>
      </c>
      <c r="AF84">
        <v>315.04231224284302</v>
      </c>
      <c r="AG84">
        <v>1</v>
      </c>
      <c r="AH84">
        <v>1.0330151351215071</v>
      </c>
      <c r="AI84">
        <v>1.0307326645578849</v>
      </c>
    </row>
    <row r="85" spans="1:35" x14ac:dyDescent="0.25">
      <c r="A85">
        <v>266.47669865423848</v>
      </c>
      <c r="B85">
        <v>1</v>
      </c>
      <c r="C85">
        <v>1.209686134374405</v>
      </c>
      <c r="D85">
        <v>1.1830186952638839</v>
      </c>
      <c r="F85">
        <v>213.11058780887751</v>
      </c>
      <c r="G85">
        <v>1</v>
      </c>
      <c r="H85">
        <v>1.037148563726797</v>
      </c>
      <c r="I85">
        <v>1.0299951866842649</v>
      </c>
      <c r="K85">
        <v>266.83140953793702</v>
      </c>
      <c r="L85">
        <v>1</v>
      </c>
      <c r="M85">
        <v>1.048201908702961</v>
      </c>
      <c r="N85">
        <v>1.0237656418685459</v>
      </c>
      <c r="P85" s="114"/>
      <c r="Q85">
        <v>319.13377084339942</v>
      </c>
      <c r="R85">
        <v>1</v>
      </c>
      <c r="S85">
        <v>0.94040228610916377</v>
      </c>
      <c r="T85">
        <v>0.96420028650673506</v>
      </c>
      <c r="V85">
        <v>319.66566046147182</v>
      </c>
      <c r="W85">
        <v>1</v>
      </c>
      <c r="X85">
        <v>0.90681835139994638</v>
      </c>
      <c r="Y85">
        <v>0.93293572009134129</v>
      </c>
      <c r="AA85">
        <v>319.31116582612827</v>
      </c>
      <c r="AB85">
        <v>1</v>
      </c>
      <c r="AC85">
        <v>0.97638043246414008</v>
      </c>
      <c r="AD85">
        <v>0.98241877233109476</v>
      </c>
      <c r="AF85">
        <v>319.13377084339942</v>
      </c>
      <c r="AG85">
        <v>1</v>
      </c>
      <c r="AH85">
        <v>1.0301634259881469</v>
      </c>
      <c r="AI85">
        <v>1.029915645581188</v>
      </c>
    </row>
    <row r="86" spans="1:35" x14ac:dyDescent="0.25">
      <c r="A86">
        <v>269.89306658570308</v>
      </c>
      <c r="B86">
        <v>1</v>
      </c>
      <c r="C86">
        <v>1.1896646181903701</v>
      </c>
      <c r="D86">
        <v>1.1628937125212739</v>
      </c>
      <c r="F86">
        <v>215.84277483206819</v>
      </c>
      <c r="G86">
        <v>1</v>
      </c>
      <c r="H86">
        <v>1.0498103106788359</v>
      </c>
      <c r="I86">
        <v>1.0460893736338259</v>
      </c>
      <c r="K86">
        <v>270.25232504483358</v>
      </c>
      <c r="L86">
        <v>1</v>
      </c>
      <c r="M86">
        <v>1.058123280432552</v>
      </c>
      <c r="N86">
        <v>1.0345244399784399</v>
      </c>
      <c r="P86" s="114"/>
      <c r="Q86">
        <v>323.22522944395593</v>
      </c>
      <c r="R86">
        <v>1</v>
      </c>
      <c r="S86">
        <v>0.94301621548619441</v>
      </c>
      <c r="T86">
        <v>0.96702446802901076</v>
      </c>
      <c r="V86">
        <v>323.76393815969578</v>
      </c>
      <c r="W86">
        <v>1</v>
      </c>
      <c r="X86">
        <v>0.90690346299415514</v>
      </c>
      <c r="Y86">
        <v>0.93123001239698022</v>
      </c>
      <c r="AA86">
        <v>323.40489872133509</v>
      </c>
      <c r="AB86">
        <v>1</v>
      </c>
      <c r="AC86">
        <v>0.97986919624208557</v>
      </c>
      <c r="AD86">
        <v>0.98266409048375269</v>
      </c>
      <c r="AF86">
        <v>323.22522944395593</v>
      </c>
      <c r="AG86">
        <v>1</v>
      </c>
      <c r="AH86">
        <v>1.031106152465924</v>
      </c>
      <c r="AI86">
        <v>1.0331869878846369</v>
      </c>
    </row>
    <row r="87" spans="1:35" x14ac:dyDescent="0.25">
      <c r="A87">
        <v>273.30943451716769</v>
      </c>
      <c r="B87">
        <v>1</v>
      </c>
      <c r="C87">
        <v>1.16278688646822</v>
      </c>
      <c r="D87">
        <v>1.1368126252401931</v>
      </c>
      <c r="F87">
        <v>218.57496185525901</v>
      </c>
      <c r="G87">
        <v>1</v>
      </c>
      <c r="H87">
        <v>1.058153798251803</v>
      </c>
      <c r="I87">
        <v>1.057959877403617</v>
      </c>
      <c r="K87">
        <v>273.6732405517302</v>
      </c>
      <c r="L87">
        <v>1</v>
      </c>
      <c r="M87">
        <v>1.070306212869919</v>
      </c>
      <c r="N87">
        <v>1.047091486534484</v>
      </c>
      <c r="P87" s="114"/>
      <c r="Q87">
        <v>327.31668804451232</v>
      </c>
      <c r="R87">
        <v>1</v>
      </c>
      <c r="S87">
        <v>0.94266344548659542</v>
      </c>
      <c r="T87">
        <v>0.96603794958314604</v>
      </c>
      <c r="V87">
        <v>327.86221585791981</v>
      </c>
      <c r="W87">
        <v>1</v>
      </c>
      <c r="X87">
        <v>0.91181415688623924</v>
      </c>
      <c r="Y87">
        <v>0.9357297182177029</v>
      </c>
      <c r="AA87">
        <v>327.4986316165419</v>
      </c>
      <c r="AB87">
        <v>1</v>
      </c>
      <c r="AC87">
        <v>0.98528568031539043</v>
      </c>
      <c r="AD87">
        <v>0.98566015687616815</v>
      </c>
      <c r="AF87">
        <v>327.31668804451232</v>
      </c>
      <c r="AG87">
        <v>1</v>
      </c>
      <c r="AH87">
        <v>1.0317506764328741</v>
      </c>
      <c r="AI87">
        <v>1.03520439393415</v>
      </c>
    </row>
    <row r="88" spans="1:35" x14ac:dyDescent="0.25">
      <c r="A88">
        <v>276.72580244863241</v>
      </c>
      <c r="B88">
        <v>1</v>
      </c>
      <c r="C88">
        <v>1.1365289756917389</v>
      </c>
      <c r="D88">
        <v>1.112016429124334</v>
      </c>
      <c r="F88">
        <v>221.30714887844971</v>
      </c>
      <c r="G88">
        <v>1</v>
      </c>
      <c r="H88">
        <v>1.0641291963238471</v>
      </c>
      <c r="I88">
        <v>1.0669568391369839</v>
      </c>
      <c r="K88">
        <v>277.09415605862682</v>
      </c>
      <c r="L88">
        <v>1</v>
      </c>
      <c r="M88">
        <v>1.077722656814935</v>
      </c>
      <c r="N88">
        <v>1.0546238458813191</v>
      </c>
      <c r="P88" s="114"/>
      <c r="Q88">
        <v>331.40814664506871</v>
      </c>
      <c r="R88">
        <v>1</v>
      </c>
      <c r="S88">
        <v>0.94538796402176195</v>
      </c>
      <c r="T88">
        <v>0.96859378665269902</v>
      </c>
      <c r="V88">
        <v>331.96049355614377</v>
      </c>
      <c r="W88">
        <v>1</v>
      </c>
      <c r="X88">
        <v>0.9231826230795126</v>
      </c>
      <c r="Y88">
        <v>0.94577045996773745</v>
      </c>
      <c r="AA88">
        <v>331.59236451174871</v>
      </c>
      <c r="AB88">
        <v>1</v>
      </c>
      <c r="AC88">
        <v>0.98447545897834665</v>
      </c>
      <c r="AD88">
        <v>0.98252565543983261</v>
      </c>
      <c r="AF88">
        <v>331.40814664506871</v>
      </c>
      <c r="AG88">
        <v>1</v>
      </c>
      <c r="AH88">
        <v>1.0343715412539141</v>
      </c>
      <c r="AI88">
        <v>1.0377926428875071</v>
      </c>
    </row>
    <row r="89" spans="1:35" x14ac:dyDescent="0.25">
      <c r="A89">
        <v>280.14217038009701</v>
      </c>
      <c r="B89">
        <v>1</v>
      </c>
      <c r="C89">
        <v>1.1129059188693491</v>
      </c>
      <c r="D89">
        <v>1.090188552988969</v>
      </c>
      <c r="F89">
        <v>224.03933590164041</v>
      </c>
      <c r="G89">
        <v>1</v>
      </c>
      <c r="H89">
        <v>1.067735562186273</v>
      </c>
      <c r="I89">
        <v>1.0733049505513339</v>
      </c>
      <c r="K89">
        <v>280.5150715655235</v>
      </c>
      <c r="L89">
        <v>1</v>
      </c>
      <c r="M89">
        <v>1.076763678884054</v>
      </c>
      <c r="N89">
        <v>1.0544909936027049</v>
      </c>
      <c r="P89" s="114"/>
      <c r="Q89">
        <v>335.4996052456251</v>
      </c>
      <c r="R89">
        <v>1</v>
      </c>
      <c r="S89">
        <v>0.94480028182478981</v>
      </c>
      <c r="T89">
        <v>0.96843462038026173</v>
      </c>
      <c r="V89">
        <v>336.0587712543678</v>
      </c>
      <c r="W89">
        <v>1</v>
      </c>
      <c r="X89">
        <v>0.93796048882660188</v>
      </c>
      <c r="Y89">
        <v>0.95813724291174862</v>
      </c>
      <c r="AA89">
        <v>335.68609740695553</v>
      </c>
      <c r="AB89">
        <v>1</v>
      </c>
      <c r="AC89">
        <v>0.97826924179941288</v>
      </c>
      <c r="AD89">
        <v>0.9747878846467406</v>
      </c>
      <c r="AF89">
        <v>335.4996052456251</v>
      </c>
      <c r="AG89">
        <v>1</v>
      </c>
      <c r="AH89">
        <v>1.0399014108621489</v>
      </c>
      <c r="AI89">
        <v>1.0429659712226249</v>
      </c>
    </row>
    <row r="90" spans="1:35" x14ac:dyDescent="0.25">
      <c r="A90">
        <v>283.55853831156151</v>
      </c>
      <c r="B90">
        <v>1</v>
      </c>
      <c r="C90">
        <v>1.0956911464096679</v>
      </c>
      <c r="D90">
        <v>1.075085601658045</v>
      </c>
      <c r="F90">
        <v>226.7715229248312</v>
      </c>
      <c r="G90">
        <v>1</v>
      </c>
      <c r="H90">
        <v>1.0681928141668049</v>
      </c>
      <c r="I90">
        <v>1.0754881212594809</v>
      </c>
      <c r="K90">
        <v>283.93598707242012</v>
      </c>
      <c r="L90">
        <v>1</v>
      </c>
      <c r="M90">
        <v>1.075680516575714</v>
      </c>
      <c r="N90">
        <v>1.0546944716981941</v>
      </c>
      <c r="P90" s="114"/>
      <c r="Q90">
        <v>339.59106384618138</v>
      </c>
      <c r="R90">
        <v>1</v>
      </c>
      <c r="S90">
        <v>0.94016755615301018</v>
      </c>
      <c r="T90">
        <v>0.96390583436844735</v>
      </c>
      <c r="V90">
        <v>340.15704895259182</v>
      </c>
      <c r="W90">
        <v>1</v>
      </c>
      <c r="X90">
        <v>0.94896833829630489</v>
      </c>
      <c r="Y90">
        <v>0.96659235361876383</v>
      </c>
      <c r="AA90">
        <v>339.77983030216222</v>
      </c>
      <c r="AB90">
        <v>1</v>
      </c>
      <c r="AC90">
        <v>0.97089571990498202</v>
      </c>
      <c r="AD90">
        <v>0.96519397647235983</v>
      </c>
      <c r="AF90">
        <v>339.59106384618138</v>
      </c>
      <c r="AG90">
        <v>1</v>
      </c>
      <c r="AH90">
        <v>1.045046552647902</v>
      </c>
      <c r="AI90">
        <v>1.0473538390264749</v>
      </c>
    </row>
    <row r="91" spans="1:35" x14ac:dyDescent="0.25">
      <c r="A91">
        <v>286.97490624302611</v>
      </c>
      <c r="B91">
        <v>1</v>
      </c>
      <c r="C91">
        <v>1.07999367011963</v>
      </c>
      <c r="D91">
        <v>1.0606666568224119</v>
      </c>
      <c r="F91">
        <v>229.50370994802191</v>
      </c>
      <c r="G91">
        <v>1</v>
      </c>
      <c r="H91">
        <v>1.0724848542111061</v>
      </c>
      <c r="I91">
        <v>1.079278804362672</v>
      </c>
      <c r="K91">
        <v>287.35690257931668</v>
      </c>
      <c r="L91">
        <v>1</v>
      </c>
      <c r="M91">
        <v>1.0708269189233779</v>
      </c>
      <c r="N91">
        <v>1.05119206263632</v>
      </c>
      <c r="P91" s="114"/>
      <c r="Q91">
        <v>343.68252244673778</v>
      </c>
      <c r="R91">
        <v>1</v>
      </c>
      <c r="S91">
        <v>0.93308063919141071</v>
      </c>
      <c r="T91">
        <v>0.95761549747596053</v>
      </c>
      <c r="V91">
        <v>344.25532665081579</v>
      </c>
      <c r="W91">
        <v>1</v>
      </c>
      <c r="X91">
        <v>0.96004006172891643</v>
      </c>
      <c r="Y91">
        <v>0.97531221506442811</v>
      </c>
      <c r="AA91">
        <v>343.87356319736898</v>
      </c>
      <c r="AB91">
        <v>1</v>
      </c>
      <c r="AC91">
        <v>0.96360777142436171</v>
      </c>
      <c r="AD91">
        <v>0.95608012286752431</v>
      </c>
      <c r="AF91">
        <v>343.68252244673778</v>
      </c>
      <c r="AG91">
        <v>1</v>
      </c>
      <c r="AH91">
        <v>1.0430252579922239</v>
      </c>
      <c r="AI91">
        <v>1.044785110368929</v>
      </c>
    </row>
    <row r="92" spans="1:35" x14ac:dyDescent="0.25">
      <c r="A92">
        <v>290.39127417449072</v>
      </c>
      <c r="B92">
        <v>1</v>
      </c>
      <c r="C92">
        <v>1.0634609671944379</v>
      </c>
      <c r="D92">
        <v>1.0445981368906221</v>
      </c>
      <c r="F92">
        <v>232.23589697121261</v>
      </c>
      <c r="G92">
        <v>1</v>
      </c>
      <c r="H92">
        <v>1.0743199750585071</v>
      </c>
      <c r="I92">
        <v>1.079752564247638</v>
      </c>
      <c r="K92">
        <v>290.77781808621341</v>
      </c>
      <c r="L92">
        <v>1</v>
      </c>
      <c r="M92">
        <v>1.0621987187263251</v>
      </c>
      <c r="N92">
        <v>1.0454091725859971</v>
      </c>
      <c r="P92" s="114"/>
      <c r="Q92">
        <v>347.77398104729428</v>
      </c>
      <c r="R92">
        <v>1</v>
      </c>
      <c r="S92">
        <v>0.92863834734483475</v>
      </c>
      <c r="T92">
        <v>0.95368914957337247</v>
      </c>
      <c r="V92">
        <v>348.35360434903981</v>
      </c>
      <c r="W92">
        <v>1</v>
      </c>
      <c r="X92">
        <v>0.96579254639302536</v>
      </c>
      <c r="Y92">
        <v>0.97836860403052583</v>
      </c>
      <c r="AA92">
        <v>347.96729609257579</v>
      </c>
      <c r="AB92">
        <v>1</v>
      </c>
      <c r="AC92">
        <v>0.95275084664534659</v>
      </c>
      <c r="AD92">
        <v>0.94372170951347489</v>
      </c>
      <c r="AF92">
        <v>347.77398104729428</v>
      </c>
      <c r="AG92">
        <v>1</v>
      </c>
      <c r="AH92">
        <v>1.036969021634806</v>
      </c>
      <c r="AI92">
        <v>1.037862023430618</v>
      </c>
    </row>
    <row r="93" spans="1:35" x14ac:dyDescent="0.25">
      <c r="A93">
        <v>293.80764210595532</v>
      </c>
      <c r="B93">
        <v>1</v>
      </c>
      <c r="C93">
        <v>1.042024018878269</v>
      </c>
      <c r="D93">
        <v>1.024418496201277</v>
      </c>
      <c r="F93">
        <v>234.9680839944034</v>
      </c>
      <c r="G93">
        <v>1</v>
      </c>
      <c r="H93">
        <v>1.0741962258608211</v>
      </c>
      <c r="I93">
        <v>1.077981530975143</v>
      </c>
      <c r="K93">
        <v>294.19873359310998</v>
      </c>
      <c r="L93">
        <v>1</v>
      </c>
      <c r="M93">
        <v>1.0508676416167251</v>
      </c>
      <c r="N93">
        <v>1.0381434716117039</v>
      </c>
      <c r="P93" s="114"/>
      <c r="Q93">
        <v>351.86543964785068</v>
      </c>
      <c r="R93">
        <v>1</v>
      </c>
      <c r="S93">
        <v>0.92581004240777631</v>
      </c>
      <c r="T93">
        <v>0.95157327550039983</v>
      </c>
      <c r="V93">
        <v>352.45188204726378</v>
      </c>
      <c r="W93">
        <v>1</v>
      </c>
      <c r="X93">
        <v>0.96340106927470426</v>
      </c>
      <c r="Y93">
        <v>0.97341796427528271</v>
      </c>
      <c r="AA93">
        <v>352.06102898778261</v>
      </c>
      <c r="AB93">
        <v>1</v>
      </c>
      <c r="AC93">
        <v>0.94657072749552096</v>
      </c>
      <c r="AD93">
        <v>0.9372088496980715</v>
      </c>
      <c r="AF93">
        <v>351.86543964785068</v>
      </c>
      <c r="AG93">
        <v>1</v>
      </c>
      <c r="AH93">
        <v>1.0283242579970771</v>
      </c>
      <c r="AI93">
        <v>1.028339330722994</v>
      </c>
    </row>
    <row r="94" spans="1:35" x14ac:dyDescent="0.25">
      <c r="A94">
        <v>297.22401003741987</v>
      </c>
      <c r="B94">
        <v>1</v>
      </c>
      <c r="C94">
        <v>1.0150330504740841</v>
      </c>
      <c r="D94">
        <v>0.99845191145901613</v>
      </c>
      <c r="F94">
        <v>237.7002710175941</v>
      </c>
      <c r="G94">
        <v>1</v>
      </c>
      <c r="H94">
        <v>1.0745238563522379</v>
      </c>
      <c r="I94">
        <v>1.07642469802396</v>
      </c>
      <c r="K94">
        <v>297.6196491000066</v>
      </c>
      <c r="L94">
        <v>1</v>
      </c>
      <c r="M94">
        <v>1.039466670187533</v>
      </c>
      <c r="N94">
        <v>1.0299307913381279</v>
      </c>
      <c r="P94" s="114"/>
      <c r="Q94">
        <v>355.95689824840707</v>
      </c>
      <c r="R94">
        <v>1</v>
      </c>
      <c r="S94">
        <v>0.92339965406371793</v>
      </c>
      <c r="T94">
        <v>0.94945573169145447</v>
      </c>
      <c r="V94">
        <v>356.5501597454878</v>
      </c>
      <c r="W94">
        <v>1</v>
      </c>
      <c r="X94">
        <v>0.96228124900847734</v>
      </c>
      <c r="Y94">
        <v>0.97014017954086595</v>
      </c>
      <c r="AA94">
        <v>356.15476188298931</v>
      </c>
      <c r="AB94">
        <v>1</v>
      </c>
      <c r="AC94">
        <v>0.94239646377034036</v>
      </c>
      <c r="AD94">
        <v>0.93347382525012457</v>
      </c>
      <c r="AF94">
        <v>355.95689824840707</v>
      </c>
      <c r="AG94">
        <v>1</v>
      </c>
      <c r="AH94">
        <v>1.019483528019157</v>
      </c>
      <c r="AI94">
        <v>1.0183150456275349</v>
      </c>
    </row>
    <row r="95" spans="1:35" x14ac:dyDescent="0.25">
      <c r="A95">
        <v>300.64037796888448</v>
      </c>
      <c r="B95">
        <v>1</v>
      </c>
      <c r="C95">
        <v>0.991341676502139</v>
      </c>
      <c r="D95">
        <v>0.97540512495136167</v>
      </c>
      <c r="F95">
        <v>240.43245804078489</v>
      </c>
      <c r="G95">
        <v>1</v>
      </c>
      <c r="H95">
        <v>1.0723470548188301</v>
      </c>
      <c r="I95">
        <v>1.0729224568791871</v>
      </c>
      <c r="K95">
        <v>301.04056460690322</v>
      </c>
      <c r="L95">
        <v>1</v>
      </c>
      <c r="M95">
        <v>1.029504351187013</v>
      </c>
      <c r="N95">
        <v>1.0233197982321509</v>
      </c>
      <c r="P95" s="114"/>
      <c r="Q95">
        <v>360.04835684896352</v>
      </c>
      <c r="R95">
        <v>1</v>
      </c>
      <c r="S95">
        <v>0.91481863921474105</v>
      </c>
      <c r="T95">
        <v>0.94094439980711064</v>
      </c>
      <c r="V95">
        <v>360.64843744371183</v>
      </c>
      <c r="W95">
        <v>1</v>
      </c>
      <c r="X95">
        <v>0.95970923699884092</v>
      </c>
      <c r="Y95">
        <v>0.96601300576156568</v>
      </c>
      <c r="AA95">
        <v>360.24849477819612</v>
      </c>
      <c r="AB95">
        <v>1</v>
      </c>
      <c r="AC95">
        <v>0.94050238907081707</v>
      </c>
      <c r="AD95">
        <v>0.93224546444409484</v>
      </c>
      <c r="AF95">
        <v>360.04835684896352</v>
      </c>
      <c r="AG95">
        <v>1</v>
      </c>
      <c r="AH95">
        <v>1.011776642642205</v>
      </c>
      <c r="AI95">
        <v>1.0101343834024401</v>
      </c>
    </row>
    <row r="96" spans="1:35" x14ac:dyDescent="0.25">
      <c r="A96">
        <v>304.05674590034909</v>
      </c>
      <c r="B96">
        <v>1</v>
      </c>
      <c r="C96">
        <v>0.96830671062903195</v>
      </c>
      <c r="D96">
        <v>0.95279456677393404</v>
      </c>
      <c r="F96">
        <v>243.1646450639756</v>
      </c>
      <c r="G96">
        <v>1</v>
      </c>
      <c r="H96">
        <v>1.0672963714194099</v>
      </c>
      <c r="I96">
        <v>1.0668097984471601</v>
      </c>
      <c r="K96">
        <v>304.46148011379989</v>
      </c>
      <c r="L96">
        <v>1</v>
      </c>
      <c r="M96">
        <v>1.025010001058493</v>
      </c>
      <c r="N96">
        <v>1.0214965430360019</v>
      </c>
      <c r="P96" s="114"/>
      <c r="Q96">
        <v>364.13981544951992</v>
      </c>
      <c r="R96">
        <v>1</v>
      </c>
      <c r="S96">
        <v>0.90672161305459764</v>
      </c>
      <c r="T96">
        <v>0.93225734943867167</v>
      </c>
      <c r="V96">
        <v>364.74671514193568</v>
      </c>
      <c r="W96">
        <v>1</v>
      </c>
      <c r="X96">
        <v>0.95633588068686037</v>
      </c>
      <c r="Y96">
        <v>0.96119472058773359</v>
      </c>
      <c r="AA96">
        <v>364.34222767340287</v>
      </c>
      <c r="AB96">
        <v>1</v>
      </c>
      <c r="AC96">
        <v>0.93522169148914525</v>
      </c>
      <c r="AD96">
        <v>0.92723845199997834</v>
      </c>
      <c r="AF96">
        <v>364.13981544951992</v>
      </c>
      <c r="AG96">
        <v>1</v>
      </c>
      <c r="AH96">
        <v>1.0039122239954761</v>
      </c>
      <c r="AI96">
        <v>1.0011320882252479</v>
      </c>
    </row>
    <row r="97" spans="1:35" x14ac:dyDescent="0.25">
      <c r="A97">
        <v>307.47311383181369</v>
      </c>
      <c r="B97">
        <v>1</v>
      </c>
      <c r="C97">
        <v>0.94579284785958839</v>
      </c>
      <c r="D97">
        <v>0.93013228836480111</v>
      </c>
      <c r="F97">
        <v>245.8968320871663</v>
      </c>
      <c r="G97">
        <v>1</v>
      </c>
      <c r="H97">
        <v>1.0583737384634331</v>
      </c>
      <c r="I97">
        <v>1.056907839944828</v>
      </c>
      <c r="K97">
        <v>307.88239562069651</v>
      </c>
      <c r="L97">
        <v>1</v>
      </c>
      <c r="M97">
        <v>1.0175041604355</v>
      </c>
      <c r="N97">
        <v>1.0162173039002571</v>
      </c>
      <c r="P97" s="114"/>
      <c r="Q97">
        <v>368.23127405007631</v>
      </c>
      <c r="R97">
        <v>1</v>
      </c>
      <c r="S97">
        <v>0.89850316720643908</v>
      </c>
      <c r="T97">
        <v>0.92258629935393177</v>
      </c>
      <c r="V97">
        <v>368.84499284015982</v>
      </c>
      <c r="W97">
        <v>1</v>
      </c>
      <c r="X97">
        <v>0.95182484941244538</v>
      </c>
      <c r="Y97">
        <v>0.95594938870492507</v>
      </c>
      <c r="AA97">
        <v>368.43596056860957</v>
      </c>
      <c r="AB97">
        <v>1</v>
      </c>
      <c r="AC97">
        <v>0.92368411601611822</v>
      </c>
      <c r="AD97">
        <v>0.91552646430069862</v>
      </c>
      <c r="AF97">
        <v>368.23127405007631</v>
      </c>
      <c r="AG97">
        <v>1</v>
      </c>
      <c r="AH97">
        <v>0.99464833263157049</v>
      </c>
      <c r="AI97">
        <v>0.99007820509996924</v>
      </c>
    </row>
    <row r="98" spans="1:35" x14ac:dyDescent="0.25">
      <c r="A98">
        <v>310.8894817632783</v>
      </c>
      <c r="B98">
        <v>1</v>
      </c>
      <c r="C98">
        <v>0.92648681942723488</v>
      </c>
      <c r="D98">
        <v>0.9110792851166053</v>
      </c>
      <c r="F98">
        <v>248.62901911035709</v>
      </c>
      <c r="G98">
        <v>1</v>
      </c>
      <c r="H98">
        <v>1.0449609305387451</v>
      </c>
      <c r="I98">
        <v>1.0424549896278601</v>
      </c>
      <c r="K98">
        <v>311.30331112759308</v>
      </c>
      <c r="L98">
        <v>1</v>
      </c>
      <c r="M98">
        <v>1.0112411513063859</v>
      </c>
      <c r="N98">
        <v>1.0115195085049979</v>
      </c>
      <c r="P98" s="114"/>
      <c r="Q98">
        <v>372.3227326506327</v>
      </c>
      <c r="R98">
        <v>1</v>
      </c>
      <c r="S98">
        <v>0.88987789979795262</v>
      </c>
      <c r="T98">
        <v>0.91124651868073869</v>
      </c>
      <c r="V98">
        <v>372.94327053838367</v>
      </c>
      <c r="W98">
        <v>1</v>
      </c>
      <c r="X98">
        <v>0.9446954496802078</v>
      </c>
      <c r="Y98">
        <v>0.94861099270811322</v>
      </c>
      <c r="AA98">
        <v>372.52969346381639</v>
      </c>
      <c r="AB98">
        <v>1</v>
      </c>
      <c r="AC98">
        <v>0.91649415717676708</v>
      </c>
      <c r="AD98">
        <v>0.9083838960168451</v>
      </c>
      <c r="AF98">
        <v>372.3227326506327</v>
      </c>
      <c r="AG98">
        <v>1</v>
      </c>
      <c r="AH98">
        <v>0.9850565168304164</v>
      </c>
      <c r="AI98">
        <v>0.97875338794655298</v>
      </c>
    </row>
    <row r="99" spans="1:35" x14ac:dyDescent="0.25">
      <c r="A99">
        <v>314.3058496947429</v>
      </c>
      <c r="B99">
        <v>1</v>
      </c>
      <c r="C99">
        <v>0.91676728969836374</v>
      </c>
      <c r="D99">
        <v>0.90255977447751112</v>
      </c>
      <c r="F99">
        <v>251.3612061335478</v>
      </c>
      <c r="G99">
        <v>1</v>
      </c>
      <c r="H99">
        <v>1.030182952544239</v>
      </c>
      <c r="I99">
        <v>1.0275087058589709</v>
      </c>
      <c r="K99">
        <v>314.72422663448981</v>
      </c>
      <c r="L99">
        <v>1</v>
      </c>
      <c r="M99">
        <v>1.0063909175750869</v>
      </c>
      <c r="N99">
        <v>1.0077327066270141</v>
      </c>
      <c r="P99" s="114"/>
      <c r="Q99">
        <v>376.4141912511891</v>
      </c>
      <c r="R99">
        <v>1</v>
      </c>
      <c r="S99">
        <v>0.88292724990978333</v>
      </c>
      <c r="T99">
        <v>0.90161566619109557</v>
      </c>
      <c r="V99">
        <v>377.04154823660781</v>
      </c>
      <c r="W99">
        <v>1</v>
      </c>
      <c r="X99">
        <v>0.94360129427404804</v>
      </c>
      <c r="Y99">
        <v>0.94719707867392033</v>
      </c>
      <c r="AA99">
        <v>376.6234263590232</v>
      </c>
      <c r="AB99">
        <v>1</v>
      </c>
      <c r="AC99">
        <v>0.91211026402432793</v>
      </c>
      <c r="AD99">
        <v>0.90437493735824437</v>
      </c>
      <c r="AF99">
        <v>376.4141912511891</v>
      </c>
      <c r="AG99">
        <v>1</v>
      </c>
      <c r="AH99">
        <v>0.9780285953615836</v>
      </c>
      <c r="AI99">
        <v>0.97120296490288616</v>
      </c>
    </row>
    <row r="100" spans="1:35" x14ac:dyDescent="0.25">
      <c r="A100">
        <v>317.72221762620751</v>
      </c>
      <c r="B100">
        <v>1</v>
      </c>
      <c r="C100">
        <v>0.90543565438189311</v>
      </c>
      <c r="D100">
        <v>0.89276842948187007</v>
      </c>
      <c r="F100">
        <v>254.09339315673861</v>
      </c>
      <c r="G100">
        <v>1</v>
      </c>
      <c r="H100">
        <v>1.021834043148643</v>
      </c>
      <c r="I100">
        <v>1.019037824117857</v>
      </c>
      <c r="K100">
        <v>318.14514214138637</v>
      </c>
      <c r="L100">
        <v>1</v>
      </c>
      <c r="M100">
        <v>1.0087790486698149</v>
      </c>
      <c r="N100">
        <v>1.0120178741878081</v>
      </c>
      <c r="P100" s="114"/>
      <c r="Q100">
        <v>380.50564985174549</v>
      </c>
      <c r="R100">
        <v>1</v>
      </c>
      <c r="S100">
        <v>0.87895634245756515</v>
      </c>
      <c r="T100">
        <v>0.89354620273118968</v>
      </c>
      <c r="V100">
        <v>381.13982593483172</v>
      </c>
      <c r="W100">
        <v>1</v>
      </c>
      <c r="X100">
        <v>0.94457554879184413</v>
      </c>
      <c r="Y100">
        <v>0.94770372653538248</v>
      </c>
      <c r="AA100">
        <v>380.71715925423001</v>
      </c>
      <c r="AB100">
        <v>1</v>
      </c>
      <c r="AC100">
        <v>0.91099333596491761</v>
      </c>
      <c r="AD100">
        <v>0.90354965610223226</v>
      </c>
      <c r="AF100">
        <v>380.50564985174549</v>
      </c>
      <c r="AG100">
        <v>1</v>
      </c>
      <c r="AH100">
        <v>0.97280729071282279</v>
      </c>
      <c r="AI100">
        <v>0.96695386003635531</v>
      </c>
    </row>
    <row r="101" spans="1:35" x14ac:dyDescent="0.25">
      <c r="A101">
        <v>321.13858555767212</v>
      </c>
      <c r="B101">
        <v>1</v>
      </c>
      <c r="C101">
        <v>0.89949068226578643</v>
      </c>
      <c r="D101">
        <v>0.88860488833112106</v>
      </c>
      <c r="F101">
        <v>256.82558017992932</v>
      </c>
      <c r="G101">
        <v>1</v>
      </c>
      <c r="H101">
        <v>1.012077765728091</v>
      </c>
      <c r="I101">
        <v>1.009111452682254</v>
      </c>
      <c r="K101">
        <v>321.56605764828299</v>
      </c>
      <c r="L101">
        <v>1</v>
      </c>
      <c r="M101">
        <v>1.017190627512166</v>
      </c>
      <c r="N101">
        <v>1.0225688762863681</v>
      </c>
      <c r="P101" s="114"/>
      <c r="Q101">
        <v>384.59710845230188</v>
      </c>
      <c r="R101">
        <v>1</v>
      </c>
      <c r="S101">
        <v>0.87609124494511514</v>
      </c>
      <c r="T101">
        <v>0.88707395659712285</v>
      </c>
      <c r="V101">
        <v>385.23810363305569</v>
      </c>
      <c r="W101">
        <v>1</v>
      </c>
      <c r="X101">
        <v>0.95061803371398013</v>
      </c>
      <c r="Y101">
        <v>0.95358604589448825</v>
      </c>
      <c r="AA101">
        <v>384.81089214943671</v>
      </c>
      <c r="AB101">
        <v>1</v>
      </c>
      <c r="AC101">
        <v>0.91009680381589186</v>
      </c>
      <c r="AD101">
        <v>0.90236938803128897</v>
      </c>
      <c r="AF101">
        <v>384.59710845230188</v>
      </c>
      <c r="AG101">
        <v>1</v>
      </c>
      <c r="AH101">
        <v>0.96927294451624479</v>
      </c>
      <c r="AI101">
        <v>0.96386386931166057</v>
      </c>
    </row>
    <row r="102" spans="1:35" x14ac:dyDescent="0.25">
      <c r="A102">
        <v>324.55495348913672</v>
      </c>
      <c r="B102">
        <v>1</v>
      </c>
      <c r="C102">
        <v>0.89374597182927618</v>
      </c>
      <c r="D102">
        <v>0.88352693172987429</v>
      </c>
      <c r="F102">
        <v>259.55776720312002</v>
      </c>
      <c r="G102">
        <v>1</v>
      </c>
      <c r="H102">
        <v>1.0000711476724911</v>
      </c>
      <c r="I102">
        <v>0.99777039353614694</v>
      </c>
      <c r="K102">
        <v>324.98697315517961</v>
      </c>
      <c r="L102">
        <v>1</v>
      </c>
      <c r="M102">
        <v>1.023185470222266</v>
      </c>
      <c r="N102">
        <v>1.029792572561764</v>
      </c>
      <c r="P102" s="114"/>
      <c r="Q102">
        <v>388.68856705285828</v>
      </c>
      <c r="R102">
        <v>1</v>
      </c>
      <c r="S102">
        <v>0.87508463454933838</v>
      </c>
      <c r="T102">
        <v>0.88533484242167426</v>
      </c>
      <c r="V102">
        <v>389.33638133127971</v>
      </c>
      <c r="W102">
        <v>1</v>
      </c>
      <c r="X102">
        <v>0.95328760211884489</v>
      </c>
      <c r="Y102">
        <v>0.95734216717288589</v>
      </c>
      <c r="AA102">
        <v>388.90462504464352</v>
      </c>
      <c r="AB102">
        <v>1</v>
      </c>
      <c r="AC102">
        <v>0.90926953444438885</v>
      </c>
      <c r="AD102">
        <v>0.90122649320367287</v>
      </c>
      <c r="AF102">
        <v>388.68856705285828</v>
      </c>
      <c r="AG102">
        <v>1</v>
      </c>
      <c r="AH102">
        <v>0.9712541263112715</v>
      </c>
      <c r="AI102">
        <v>0.96596266972377032</v>
      </c>
    </row>
    <row r="103" spans="1:35" x14ac:dyDescent="0.25">
      <c r="A103">
        <v>327.97132142060133</v>
      </c>
      <c r="B103">
        <v>1</v>
      </c>
      <c r="C103">
        <v>0.89421439173917472</v>
      </c>
      <c r="D103">
        <v>0.88417478491568102</v>
      </c>
      <c r="F103">
        <v>262.28995422631078</v>
      </c>
      <c r="G103">
        <v>1</v>
      </c>
      <c r="H103">
        <v>0.99150492347097186</v>
      </c>
      <c r="I103">
        <v>0.99076476988821138</v>
      </c>
      <c r="K103">
        <v>328.40788866207629</v>
      </c>
      <c r="L103">
        <v>1</v>
      </c>
      <c r="M103">
        <v>1.029607465730908</v>
      </c>
      <c r="N103">
        <v>1.0365604318221699</v>
      </c>
      <c r="P103" s="114"/>
      <c r="Q103">
        <v>392.78002565341473</v>
      </c>
      <c r="R103">
        <v>1</v>
      </c>
      <c r="S103">
        <v>0.87781829617122675</v>
      </c>
      <c r="T103">
        <v>0.88769755707842601</v>
      </c>
      <c r="V103">
        <v>393.43465902950368</v>
      </c>
      <c r="W103">
        <v>1</v>
      </c>
      <c r="X103">
        <v>0.9555311044091952</v>
      </c>
      <c r="Y103">
        <v>0.96028491548464778</v>
      </c>
      <c r="AA103">
        <v>392.99835793985028</v>
      </c>
      <c r="AB103">
        <v>1</v>
      </c>
      <c r="AC103">
        <v>0.91437225126497401</v>
      </c>
      <c r="AD103">
        <v>0.90584492294179531</v>
      </c>
      <c r="AF103">
        <v>392.78002565341473</v>
      </c>
      <c r="AG103">
        <v>1</v>
      </c>
      <c r="AH103">
        <v>0.97770435085975416</v>
      </c>
      <c r="AI103">
        <v>0.97310962210240048</v>
      </c>
    </row>
    <row r="104" spans="1:35" x14ac:dyDescent="0.25">
      <c r="A104">
        <v>331.38768935206588</v>
      </c>
      <c r="B104">
        <v>1</v>
      </c>
      <c r="C104">
        <v>0.89651333444176728</v>
      </c>
      <c r="D104">
        <v>0.88579075943956476</v>
      </c>
      <c r="F104">
        <v>265.02214124950149</v>
      </c>
      <c r="G104">
        <v>1</v>
      </c>
      <c r="H104">
        <v>0.98761307919421326</v>
      </c>
      <c r="I104">
        <v>0.98974131890277417</v>
      </c>
      <c r="K104">
        <v>331.82880416897291</v>
      </c>
      <c r="L104">
        <v>1</v>
      </c>
      <c r="M104">
        <v>1.037189527664667</v>
      </c>
      <c r="N104">
        <v>1.044524964678716</v>
      </c>
      <c r="P104" s="114"/>
      <c r="Q104">
        <v>396.87148425397112</v>
      </c>
      <c r="R104">
        <v>1</v>
      </c>
      <c r="S104">
        <v>0.88271291236263338</v>
      </c>
      <c r="T104">
        <v>0.89316490282818117</v>
      </c>
      <c r="V104">
        <v>397.53293672772782</v>
      </c>
      <c r="W104">
        <v>1</v>
      </c>
      <c r="X104">
        <v>0.95619971746251897</v>
      </c>
      <c r="Y104">
        <v>0.96137275031386371</v>
      </c>
      <c r="AA104">
        <v>397.09209083505698</v>
      </c>
      <c r="AB104">
        <v>1</v>
      </c>
      <c r="AC104">
        <v>0.91856391557863848</v>
      </c>
      <c r="AD104">
        <v>0.90846792297904977</v>
      </c>
      <c r="AF104">
        <v>396.87148425397112</v>
      </c>
      <c r="AG104">
        <v>1</v>
      </c>
      <c r="AH104">
        <v>0.98620699700948156</v>
      </c>
      <c r="AI104">
        <v>0.98209141264954569</v>
      </c>
    </row>
    <row r="105" spans="1:35" x14ac:dyDescent="0.25">
      <c r="A105">
        <v>334.80405728353048</v>
      </c>
      <c r="B105">
        <v>1</v>
      </c>
      <c r="C105">
        <v>0.89787281149955889</v>
      </c>
      <c r="D105">
        <v>0.88706158832482596</v>
      </c>
      <c r="F105">
        <v>267.75432827269231</v>
      </c>
      <c r="G105">
        <v>1</v>
      </c>
      <c r="H105">
        <v>0.98432125682136684</v>
      </c>
      <c r="I105">
        <v>0.98970102500217916</v>
      </c>
      <c r="K105">
        <v>335.24971967586953</v>
      </c>
      <c r="L105">
        <v>1</v>
      </c>
      <c r="M105">
        <v>1.045038834160311</v>
      </c>
      <c r="N105">
        <v>1.052096954940033</v>
      </c>
      <c r="P105" s="114"/>
      <c r="Q105">
        <v>400.96294285452751</v>
      </c>
      <c r="R105">
        <v>1</v>
      </c>
      <c r="S105">
        <v>0.88549872745711844</v>
      </c>
      <c r="T105">
        <v>0.89609935063340429</v>
      </c>
      <c r="V105">
        <v>401.63121442595173</v>
      </c>
      <c r="W105">
        <v>1</v>
      </c>
      <c r="X105">
        <v>0.96735213393446329</v>
      </c>
      <c r="Y105">
        <v>0.97335087928876451</v>
      </c>
      <c r="AA105">
        <v>401.18582373026391</v>
      </c>
      <c r="AB105">
        <v>1</v>
      </c>
      <c r="AC105">
        <v>0.92148508865234902</v>
      </c>
      <c r="AD105">
        <v>0.90981545581671941</v>
      </c>
      <c r="AF105">
        <v>400.96294285452751</v>
      </c>
      <c r="AG105">
        <v>1</v>
      </c>
      <c r="AH105">
        <v>0.98858690397754545</v>
      </c>
      <c r="AI105">
        <v>0.98475140720157706</v>
      </c>
    </row>
    <row r="106" spans="1:35" x14ac:dyDescent="0.25">
      <c r="A106">
        <v>338.22042521499509</v>
      </c>
      <c r="B106">
        <v>1</v>
      </c>
      <c r="C106">
        <v>0.8990480737216745</v>
      </c>
      <c r="D106">
        <v>0.8880377023566306</v>
      </c>
      <c r="F106">
        <v>270.48651529588301</v>
      </c>
      <c r="G106">
        <v>1</v>
      </c>
      <c r="H106">
        <v>0.98323386969708904</v>
      </c>
      <c r="I106">
        <v>0.99128111494911519</v>
      </c>
      <c r="K106">
        <v>338.6706351827662</v>
      </c>
      <c r="L106">
        <v>1</v>
      </c>
      <c r="M106">
        <v>1.0506748451888011</v>
      </c>
      <c r="N106">
        <v>1.056972520643503</v>
      </c>
      <c r="P106" s="114"/>
      <c r="Q106">
        <v>405.05440145508391</v>
      </c>
      <c r="R106">
        <v>1</v>
      </c>
      <c r="S106">
        <v>0.89916228368697992</v>
      </c>
      <c r="T106">
        <v>0.91005791995088214</v>
      </c>
      <c r="V106">
        <v>405.72949212417581</v>
      </c>
      <c r="W106">
        <v>1</v>
      </c>
      <c r="X106">
        <v>0.98170675511772365</v>
      </c>
      <c r="Y106">
        <v>0.9879969545784465</v>
      </c>
      <c r="AA106">
        <v>405.2795566254706</v>
      </c>
      <c r="AB106">
        <v>1</v>
      </c>
      <c r="AC106">
        <v>0.92782156271485516</v>
      </c>
      <c r="AD106">
        <v>0.91454115674923131</v>
      </c>
      <c r="AF106">
        <v>405.05440145508391</v>
      </c>
      <c r="AG106">
        <v>1</v>
      </c>
      <c r="AH106">
        <v>0.99261047291244631</v>
      </c>
      <c r="AI106">
        <v>0.98905434760400768</v>
      </c>
    </row>
    <row r="107" spans="1:35" x14ac:dyDescent="0.25">
      <c r="A107">
        <v>341.63679314645969</v>
      </c>
      <c r="B107">
        <v>1</v>
      </c>
      <c r="C107">
        <v>0.9042129926542648</v>
      </c>
      <c r="D107">
        <v>0.8938806225988738</v>
      </c>
      <c r="F107">
        <v>273.21870231907371</v>
      </c>
      <c r="G107">
        <v>1</v>
      </c>
      <c r="H107">
        <v>0.98423498307585688</v>
      </c>
      <c r="I107">
        <v>0.99465128454393092</v>
      </c>
      <c r="K107">
        <v>342.09155068966282</v>
      </c>
      <c r="L107">
        <v>1</v>
      </c>
      <c r="M107">
        <v>1.050903376789029</v>
      </c>
      <c r="N107">
        <v>1.05688197750778</v>
      </c>
      <c r="P107" s="114"/>
      <c r="Q107">
        <v>409.1458600556403</v>
      </c>
      <c r="R107">
        <v>1</v>
      </c>
      <c r="S107">
        <v>0.9182570045110453</v>
      </c>
      <c r="T107">
        <v>0.92886841729699987</v>
      </c>
      <c r="V107">
        <v>409.82776982239972</v>
      </c>
      <c r="W107">
        <v>1</v>
      </c>
      <c r="X107">
        <v>0.99882194415163672</v>
      </c>
      <c r="Y107">
        <v>1.0037505509892031</v>
      </c>
      <c r="AA107">
        <v>409.37328952067742</v>
      </c>
      <c r="AB107">
        <v>1</v>
      </c>
      <c r="AC107">
        <v>0.93804651482692758</v>
      </c>
      <c r="AD107">
        <v>0.92325137969957261</v>
      </c>
      <c r="AF107">
        <v>409.1458600556403</v>
      </c>
      <c r="AG107">
        <v>1</v>
      </c>
      <c r="AH107">
        <v>0.99421907749399008</v>
      </c>
      <c r="AI107">
        <v>0.99115377237553381</v>
      </c>
    </row>
    <row r="108" spans="1:35" x14ac:dyDescent="0.25">
      <c r="A108">
        <v>345.05316107792419</v>
      </c>
      <c r="B108">
        <v>1</v>
      </c>
      <c r="C108">
        <v>0.90922508177795602</v>
      </c>
      <c r="D108">
        <v>0.89924256645631839</v>
      </c>
      <c r="F108">
        <v>275.95088934226442</v>
      </c>
      <c r="G108">
        <v>1</v>
      </c>
      <c r="H108">
        <v>0.98253383312472953</v>
      </c>
      <c r="I108">
        <v>0.99449833678959143</v>
      </c>
      <c r="K108">
        <v>345.51246619655939</v>
      </c>
      <c r="L108">
        <v>1</v>
      </c>
      <c r="M108">
        <v>1.050342141515195</v>
      </c>
      <c r="N108">
        <v>1.0563539507270261</v>
      </c>
      <c r="P108" s="114"/>
      <c r="Q108">
        <v>413.23731865619669</v>
      </c>
      <c r="R108">
        <v>1</v>
      </c>
      <c r="S108">
        <v>0.93172747718904525</v>
      </c>
      <c r="T108">
        <v>0.94109290068835005</v>
      </c>
      <c r="V108">
        <v>413.92604752062368</v>
      </c>
      <c r="W108">
        <v>1</v>
      </c>
      <c r="X108">
        <v>1.0120679029126001</v>
      </c>
      <c r="Y108">
        <v>1.0157251201920781</v>
      </c>
      <c r="AA108">
        <v>413.46702241588417</v>
      </c>
      <c r="AB108">
        <v>1</v>
      </c>
      <c r="AC108">
        <v>0.94457830877786686</v>
      </c>
      <c r="AD108">
        <v>0.92835196835868272</v>
      </c>
      <c r="AF108">
        <v>413.23731865619669</v>
      </c>
      <c r="AG108">
        <v>1</v>
      </c>
      <c r="AH108">
        <v>0.99193086122480312</v>
      </c>
      <c r="AI108">
        <v>0.98943469440456344</v>
      </c>
    </row>
    <row r="109" spans="1:35" x14ac:dyDescent="0.25">
      <c r="A109">
        <v>348.46952900938891</v>
      </c>
      <c r="B109">
        <v>1</v>
      </c>
      <c r="C109">
        <v>0.91756740753440891</v>
      </c>
      <c r="D109">
        <v>0.90805989529136388</v>
      </c>
      <c r="F109">
        <v>278.68307636545518</v>
      </c>
      <c r="G109">
        <v>1</v>
      </c>
      <c r="H109">
        <v>0.98293540518439948</v>
      </c>
      <c r="I109">
        <v>0.99653891952333729</v>
      </c>
      <c r="K109">
        <v>348.93338170345601</v>
      </c>
      <c r="L109">
        <v>1</v>
      </c>
      <c r="M109">
        <v>1.0510517881335559</v>
      </c>
      <c r="N109">
        <v>1.056905012094268</v>
      </c>
      <c r="P109" s="114"/>
      <c r="Q109">
        <v>417.32877725675309</v>
      </c>
      <c r="R109">
        <v>1</v>
      </c>
      <c r="S109">
        <v>0.94186297715157008</v>
      </c>
      <c r="T109">
        <v>0.9495639199985928</v>
      </c>
      <c r="V109">
        <v>418.02432521884771</v>
      </c>
      <c r="W109">
        <v>1</v>
      </c>
      <c r="X109">
        <v>1.027524848143474</v>
      </c>
      <c r="Y109">
        <v>1.0301212601689369</v>
      </c>
      <c r="AA109">
        <v>417.56075531109087</v>
      </c>
      <c r="AB109">
        <v>1</v>
      </c>
      <c r="AC109">
        <v>0.95348546262049394</v>
      </c>
      <c r="AD109">
        <v>0.9358732493140558</v>
      </c>
      <c r="AF109">
        <v>417.32877725675309</v>
      </c>
      <c r="AG109">
        <v>1</v>
      </c>
      <c r="AH109">
        <v>0.98552809808774233</v>
      </c>
      <c r="AI109">
        <v>0.98419072836640553</v>
      </c>
    </row>
    <row r="110" spans="1:35" x14ac:dyDescent="0.25">
      <c r="A110">
        <v>351.88589694085351</v>
      </c>
      <c r="B110">
        <v>1</v>
      </c>
      <c r="C110">
        <v>0.930366930117147</v>
      </c>
      <c r="D110">
        <v>0.92178715327073757</v>
      </c>
      <c r="F110">
        <v>281.41526338864588</v>
      </c>
      <c r="G110">
        <v>1</v>
      </c>
      <c r="H110">
        <v>0.98593893619051287</v>
      </c>
      <c r="I110">
        <v>1.00143131619486</v>
      </c>
      <c r="K110">
        <v>352.35429721035263</v>
      </c>
      <c r="L110">
        <v>1</v>
      </c>
      <c r="M110">
        <v>1.0497428770225949</v>
      </c>
      <c r="N110">
        <v>1.054628417771541</v>
      </c>
      <c r="P110" s="114"/>
      <c r="Q110">
        <v>421.42023585730948</v>
      </c>
      <c r="R110">
        <v>1</v>
      </c>
      <c r="S110">
        <v>0.95317607978678376</v>
      </c>
      <c r="T110">
        <v>0.95895413848753641</v>
      </c>
      <c r="V110">
        <v>422.12260291707167</v>
      </c>
      <c r="W110">
        <v>1</v>
      </c>
      <c r="X110">
        <v>1.037261841890027</v>
      </c>
      <c r="Y110">
        <v>1.038512548629434</v>
      </c>
      <c r="AA110">
        <v>421.65448820629769</v>
      </c>
      <c r="AB110">
        <v>1</v>
      </c>
      <c r="AC110">
        <v>0.96431124916119604</v>
      </c>
      <c r="AD110">
        <v>0.94526732195020968</v>
      </c>
      <c r="AF110">
        <v>421.42023585730948</v>
      </c>
      <c r="AG110">
        <v>1</v>
      </c>
      <c r="AH110">
        <v>0.98107629329911561</v>
      </c>
      <c r="AI110">
        <v>0.98038957677567429</v>
      </c>
    </row>
    <row r="111" spans="1:35" x14ac:dyDescent="0.25">
      <c r="A111">
        <v>355.30226487231812</v>
      </c>
      <c r="B111">
        <v>1</v>
      </c>
      <c r="C111">
        <v>0.93945122153294591</v>
      </c>
      <c r="D111">
        <v>0.93148238204480649</v>
      </c>
      <c r="F111">
        <v>284.14745041183659</v>
      </c>
      <c r="G111">
        <v>1</v>
      </c>
      <c r="H111">
        <v>0.988439132250445</v>
      </c>
      <c r="I111">
        <v>1.005690165442517</v>
      </c>
      <c r="K111">
        <v>355.7752127172493</v>
      </c>
      <c r="L111">
        <v>1</v>
      </c>
      <c r="M111">
        <v>1.047548973701135</v>
      </c>
      <c r="N111">
        <v>1.052062049384626</v>
      </c>
      <c r="P111" s="114"/>
      <c r="Q111">
        <v>425.51169445786587</v>
      </c>
      <c r="R111">
        <v>1</v>
      </c>
      <c r="S111">
        <v>0.96524577840485049</v>
      </c>
      <c r="T111">
        <v>0.96887425535977334</v>
      </c>
      <c r="V111">
        <v>426.2208806152957</v>
      </c>
      <c r="W111">
        <v>1</v>
      </c>
      <c r="X111">
        <v>1.0431060442546931</v>
      </c>
      <c r="Y111">
        <v>1.0427459890459949</v>
      </c>
      <c r="AA111">
        <v>425.74822110150438</v>
      </c>
      <c r="AB111">
        <v>1</v>
      </c>
      <c r="AC111">
        <v>0.97299195175301323</v>
      </c>
      <c r="AD111">
        <v>0.95300410504672695</v>
      </c>
      <c r="AF111">
        <v>425.51169445786587</v>
      </c>
      <c r="AG111">
        <v>1</v>
      </c>
      <c r="AH111">
        <v>0.97519123736123847</v>
      </c>
      <c r="AI111">
        <v>0.97509394183003706</v>
      </c>
    </row>
    <row r="112" spans="1:35" x14ac:dyDescent="0.25">
      <c r="A112">
        <v>358.71863280378273</v>
      </c>
      <c r="B112">
        <v>1</v>
      </c>
      <c r="C112">
        <v>0.94608963903126719</v>
      </c>
      <c r="D112">
        <v>0.93879828245047869</v>
      </c>
      <c r="F112">
        <v>286.8796374350274</v>
      </c>
      <c r="G112">
        <v>1</v>
      </c>
      <c r="H112">
        <v>0.99046058952917482</v>
      </c>
      <c r="I112">
        <v>1.00843677111605</v>
      </c>
      <c r="K112">
        <v>359.19612822414592</v>
      </c>
      <c r="L112">
        <v>1</v>
      </c>
      <c r="M112">
        <v>1.041698150367544</v>
      </c>
      <c r="N112">
        <v>1.0461062178242591</v>
      </c>
      <c r="P112" s="114"/>
      <c r="Q112">
        <v>429.60315305842232</v>
      </c>
      <c r="R112">
        <v>1</v>
      </c>
      <c r="S112">
        <v>0.97981060182443502</v>
      </c>
      <c r="T112">
        <v>0.98121369082212007</v>
      </c>
      <c r="V112">
        <v>430.31915831351972</v>
      </c>
      <c r="W112">
        <v>1</v>
      </c>
      <c r="X112">
        <v>1.0515734207750229</v>
      </c>
      <c r="Y112">
        <v>1.049677395824878</v>
      </c>
      <c r="AA112">
        <v>429.84195399671131</v>
      </c>
      <c r="AB112">
        <v>1</v>
      </c>
      <c r="AC112">
        <v>0.98501588190923195</v>
      </c>
      <c r="AD112">
        <v>0.96379651235280384</v>
      </c>
      <c r="AF112">
        <v>429.60315305842232</v>
      </c>
      <c r="AG112">
        <v>1</v>
      </c>
      <c r="AH112">
        <v>0.97150225851574745</v>
      </c>
      <c r="AI112">
        <v>0.97174870116198075</v>
      </c>
    </row>
    <row r="113" spans="1:35" x14ac:dyDescent="0.25">
      <c r="A113">
        <v>362.13500073524727</v>
      </c>
      <c r="B113">
        <v>1</v>
      </c>
      <c r="C113">
        <v>0.94416087567553697</v>
      </c>
      <c r="D113">
        <v>0.93801629497184569</v>
      </c>
      <c r="F113">
        <v>289.61182445821811</v>
      </c>
      <c r="G113">
        <v>1</v>
      </c>
      <c r="H113">
        <v>0.99273703522069456</v>
      </c>
      <c r="I113">
        <v>1.0103514294753551</v>
      </c>
      <c r="K113">
        <v>362.61704373104249</v>
      </c>
      <c r="L113">
        <v>1</v>
      </c>
      <c r="M113">
        <v>1.0343402318991981</v>
      </c>
      <c r="N113">
        <v>1.0385904022877941</v>
      </c>
      <c r="P113" s="114"/>
      <c r="Q113">
        <v>433.69461165897872</v>
      </c>
      <c r="R113">
        <v>1</v>
      </c>
      <c r="S113">
        <v>0.99732076620586185</v>
      </c>
      <c r="T113">
        <v>0.99663680572771596</v>
      </c>
      <c r="V113">
        <v>434.41743601174369</v>
      </c>
      <c r="W113">
        <v>1</v>
      </c>
      <c r="X113">
        <v>1.056950828913571</v>
      </c>
      <c r="Y113">
        <v>1.054209326513915</v>
      </c>
      <c r="AA113">
        <v>433.93568689191801</v>
      </c>
      <c r="AB113">
        <v>1</v>
      </c>
      <c r="AC113">
        <v>0.99518661072665748</v>
      </c>
      <c r="AD113">
        <v>0.97240330309593015</v>
      </c>
      <c r="AF113">
        <v>433.69461165897872</v>
      </c>
      <c r="AG113">
        <v>1</v>
      </c>
      <c r="AH113">
        <v>0.96783322815211836</v>
      </c>
      <c r="AI113">
        <v>0.96852058660591933</v>
      </c>
    </row>
    <row r="114" spans="1:35" x14ac:dyDescent="0.25">
      <c r="A114">
        <v>365.55136866671182</v>
      </c>
      <c r="B114">
        <v>1</v>
      </c>
      <c r="C114">
        <v>0.94212109997043259</v>
      </c>
      <c r="D114">
        <v>0.93682917634321117</v>
      </c>
      <c r="F114">
        <v>292.34401148140893</v>
      </c>
      <c r="G114">
        <v>1</v>
      </c>
      <c r="H114">
        <v>0.99076125103630508</v>
      </c>
      <c r="I114">
        <v>1.0084435917980139</v>
      </c>
      <c r="K114">
        <v>366.03795923793922</v>
      </c>
      <c r="L114">
        <v>1</v>
      </c>
      <c r="M114">
        <v>1.0279253488550271</v>
      </c>
      <c r="N114">
        <v>1.032543708930739</v>
      </c>
      <c r="P114" s="114"/>
      <c r="Q114">
        <v>437.78607025953511</v>
      </c>
      <c r="R114">
        <v>1</v>
      </c>
      <c r="S114">
        <v>1.016273248074951</v>
      </c>
      <c r="T114">
        <v>1.0138795911669309</v>
      </c>
      <c r="V114">
        <v>438.51571370996771</v>
      </c>
      <c r="W114">
        <v>1</v>
      </c>
      <c r="X114">
        <v>1.0552313102308271</v>
      </c>
      <c r="Y114">
        <v>1.051565247527533</v>
      </c>
      <c r="AA114">
        <v>438.02941978712482</v>
      </c>
      <c r="AB114">
        <v>1</v>
      </c>
      <c r="AC114">
        <v>1.0066330400712351</v>
      </c>
      <c r="AD114">
        <v>0.98259584604090067</v>
      </c>
      <c r="AF114">
        <v>437.78607025953511</v>
      </c>
      <c r="AG114">
        <v>1</v>
      </c>
      <c r="AH114">
        <v>0.96406921889892605</v>
      </c>
      <c r="AI114">
        <v>0.96489347955936344</v>
      </c>
    </row>
    <row r="115" spans="1:35" x14ac:dyDescent="0.25">
      <c r="A115">
        <v>368.96773659817637</v>
      </c>
      <c r="B115">
        <v>1</v>
      </c>
      <c r="C115">
        <v>0.93923415999227866</v>
      </c>
      <c r="D115">
        <v>0.93414973179948246</v>
      </c>
      <c r="F115">
        <v>295.07619850459957</v>
      </c>
      <c r="G115">
        <v>1</v>
      </c>
      <c r="H115">
        <v>0.98836282210090654</v>
      </c>
      <c r="I115">
        <v>1.0058900204168371</v>
      </c>
      <c r="K115">
        <v>369.45887474483578</v>
      </c>
      <c r="L115">
        <v>1</v>
      </c>
      <c r="M115">
        <v>1.021089205199875</v>
      </c>
      <c r="N115">
        <v>1.0268354601734639</v>
      </c>
      <c r="P115" s="114"/>
      <c r="Q115">
        <v>441.87752886009162</v>
      </c>
      <c r="R115">
        <v>1</v>
      </c>
      <c r="S115">
        <v>1.0312432381137551</v>
      </c>
      <c r="T115">
        <v>1.0273369637100529</v>
      </c>
      <c r="V115">
        <v>442.61399140819168</v>
      </c>
      <c r="W115">
        <v>1</v>
      </c>
      <c r="X115">
        <v>1.043071304177166</v>
      </c>
      <c r="Y115">
        <v>1.038023082545029</v>
      </c>
      <c r="AA115">
        <v>442.12315268233158</v>
      </c>
      <c r="AB115">
        <v>1</v>
      </c>
      <c r="AC115">
        <v>1.015543688773481</v>
      </c>
      <c r="AD115">
        <v>0.99155213313665735</v>
      </c>
      <c r="AF115">
        <v>441.87752886009162</v>
      </c>
      <c r="AG115">
        <v>1</v>
      </c>
      <c r="AH115">
        <v>0.96280126361836649</v>
      </c>
      <c r="AI115">
        <v>0.96412424553277365</v>
      </c>
    </row>
    <row r="116" spans="1:35" x14ac:dyDescent="0.25">
      <c r="A116">
        <v>372.38410452964098</v>
      </c>
      <c r="B116">
        <v>1</v>
      </c>
      <c r="C116">
        <v>0.93564223764460341</v>
      </c>
      <c r="D116">
        <v>0.93065073491659478</v>
      </c>
      <c r="F116">
        <v>297.80838552779028</v>
      </c>
      <c r="G116">
        <v>1</v>
      </c>
      <c r="H116">
        <v>0.99014993278224295</v>
      </c>
      <c r="I116">
        <v>1.0089009562319651</v>
      </c>
      <c r="K116">
        <v>372.8797902517324</v>
      </c>
      <c r="L116">
        <v>1</v>
      </c>
      <c r="M116">
        <v>1.018643830953061</v>
      </c>
      <c r="N116">
        <v>1.026277737099401</v>
      </c>
      <c r="P116" s="114"/>
      <c r="Q116">
        <v>445.96898746064801</v>
      </c>
      <c r="R116">
        <v>1</v>
      </c>
      <c r="S116">
        <v>1.0374036843531691</v>
      </c>
      <c r="T116">
        <v>1.0315338726457139</v>
      </c>
      <c r="V116">
        <v>446.7122691064157</v>
      </c>
      <c r="W116">
        <v>1</v>
      </c>
      <c r="X116">
        <v>1.019953942187124</v>
      </c>
      <c r="Y116">
        <v>1.013042153652814</v>
      </c>
      <c r="AA116">
        <v>446.21688557753828</v>
      </c>
      <c r="AB116">
        <v>1</v>
      </c>
      <c r="AC116">
        <v>1.0258087738850361</v>
      </c>
      <c r="AD116">
        <v>1.0017177543095199</v>
      </c>
      <c r="AF116">
        <v>445.96898746064801</v>
      </c>
      <c r="AG116">
        <v>1</v>
      </c>
      <c r="AH116">
        <v>0.96026945455252621</v>
      </c>
      <c r="AI116">
        <v>0.96195402976344824</v>
      </c>
    </row>
    <row r="117" spans="1:35" x14ac:dyDescent="0.25">
      <c r="A117">
        <v>375.80047246110558</v>
      </c>
      <c r="B117">
        <v>1</v>
      </c>
      <c r="C117">
        <v>0.93404537190976211</v>
      </c>
      <c r="D117">
        <v>0.92942659571954633</v>
      </c>
      <c r="F117">
        <v>300.5405725509811</v>
      </c>
      <c r="G117">
        <v>1</v>
      </c>
      <c r="H117">
        <v>0.98906937576574971</v>
      </c>
      <c r="I117">
        <v>1.0091077900571419</v>
      </c>
      <c r="K117">
        <v>376.30070575862902</v>
      </c>
      <c r="L117">
        <v>1</v>
      </c>
      <c r="M117">
        <v>1.0184894785807701</v>
      </c>
      <c r="N117">
        <v>1.028582148435129</v>
      </c>
      <c r="P117" s="114"/>
      <c r="Q117">
        <v>450.0604460612044</v>
      </c>
      <c r="R117">
        <v>1</v>
      </c>
      <c r="S117">
        <v>1.0402158468300431</v>
      </c>
      <c r="T117">
        <v>1.0328812087408881</v>
      </c>
      <c r="V117">
        <v>450.81054680463973</v>
      </c>
      <c r="W117">
        <v>1</v>
      </c>
      <c r="X117">
        <v>1.003138433649531</v>
      </c>
      <c r="Y117">
        <v>0.99619505045449042</v>
      </c>
      <c r="AA117">
        <v>450.31061847274509</v>
      </c>
      <c r="AB117">
        <v>1</v>
      </c>
      <c r="AC117">
        <v>1.0300130781291179</v>
      </c>
      <c r="AD117">
        <v>1.0058349820635359</v>
      </c>
      <c r="AF117">
        <v>450.0604460612044</v>
      </c>
      <c r="AG117">
        <v>1</v>
      </c>
      <c r="AH117">
        <v>0.96210726415258729</v>
      </c>
      <c r="AI117">
        <v>0.96393116212572116</v>
      </c>
    </row>
    <row r="118" spans="1:35" x14ac:dyDescent="0.25">
      <c r="A118">
        <v>379.2168403925703</v>
      </c>
      <c r="B118">
        <v>1</v>
      </c>
      <c r="C118">
        <v>0.93533559907952013</v>
      </c>
      <c r="D118">
        <v>0.93112099786240254</v>
      </c>
      <c r="F118">
        <v>303.2727595741718</v>
      </c>
      <c r="G118">
        <v>1</v>
      </c>
      <c r="H118">
        <v>0.97942400659544937</v>
      </c>
      <c r="I118">
        <v>1.0005653525104929</v>
      </c>
      <c r="K118">
        <v>379.7216212655257</v>
      </c>
      <c r="L118">
        <v>1</v>
      </c>
      <c r="M118">
        <v>1.013449130580643</v>
      </c>
      <c r="N118">
        <v>1.02560708435865</v>
      </c>
      <c r="P118" s="114"/>
      <c r="Q118">
        <v>454.15190466176068</v>
      </c>
      <c r="R118">
        <v>1</v>
      </c>
      <c r="S118">
        <v>1.0414442262193779</v>
      </c>
      <c r="T118">
        <v>1.032084974178892</v>
      </c>
      <c r="V118">
        <v>454.90882450286369</v>
      </c>
      <c r="W118">
        <v>1</v>
      </c>
      <c r="X118">
        <v>0.98885709684444056</v>
      </c>
      <c r="Y118">
        <v>0.98189677248975005</v>
      </c>
      <c r="AA118">
        <v>454.4043513679519</v>
      </c>
      <c r="AB118">
        <v>1</v>
      </c>
      <c r="AC118">
        <v>1.033763335490554</v>
      </c>
      <c r="AD118">
        <v>1.0108007030785049</v>
      </c>
      <c r="AF118">
        <v>454.15190466176068</v>
      </c>
      <c r="AG118">
        <v>1</v>
      </c>
      <c r="AH118">
        <v>0.96747539233086877</v>
      </c>
      <c r="AI118">
        <v>0.9697187274086132</v>
      </c>
    </row>
    <row r="119" spans="1:35" x14ac:dyDescent="0.25">
      <c r="A119">
        <v>382.63320832403491</v>
      </c>
      <c r="B119">
        <v>1</v>
      </c>
      <c r="C119">
        <v>0.93749321778708672</v>
      </c>
      <c r="D119">
        <v>0.93367819868457547</v>
      </c>
      <c r="F119">
        <v>306.00494659736262</v>
      </c>
      <c r="G119">
        <v>1</v>
      </c>
      <c r="H119">
        <v>0.96894267856813521</v>
      </c>
      <c r="I119">
        <v>0.99099730057344393</v>
      </c>
      <c r="K119">
        <v>383.14253677242232</v>
      </c>
      <c r="L119">
        <v>1</v>
      </c>
      <c r="M119">
        <v>1.006780599235247</v>
      </c>
      <c r="N119">
        <v>1.0207523896085711</v>
      </c>
      <c r="P119" s="114"/>
      <c r="Q119">
        <v>458.24336326231708</v>
      </c>
      <c r="R119">
        <v>1</v>
      </c>
      <c r="S119">
        <v>1.041826904899563</v>
      </c>
      <c r="T119">
        <v>1.030071086617935</v>
      </c>
      <c r="V119">
        <v>459.00710220108772</v>
      </c>
      <c r="W119">
        <v>1</v>
      </c>
      <c r="X119">
        <v>0.97426955800268777</v>
      </c>
      <c r="Y119">
        <v>0.9676169839561326</v>
      </c>
      <c r="AA119">
        <v>458.49808426315872</v>
      </c>
      <c r="AB119">
        <v>1</v>
      </c>
      <c r="AC119">
        <v>1.0349425150708369</v>
      </c>
      <c r="AD119">
        <v>1.013408756798599</v>
      </c>
      <c r="AF119">
        <v>458.24336326231708</v>
      </c>
      <c r="AG119">
        <v>1</v>
      </c>
      <c r="AH119">
        <v>0.96999695966016009</v>
      </c>
      <c r="AI119">
        <v>0.97305971312046402</v>
      </c>
    </row>
    <row r="120" spans="1:35" x14ac:dyDescent="0.25">
      <c r="A120">
        <v>386.0495762554994</v>
      </c>
      <c r="B120">
        <v>1</v>
      </c>
      <c r="C120">
        <v>0.93773537282016417</v>
      </c>
      <c r="D120">
        <v>0.93447453773904621</v>
      </c>
      <c r="F120">
        <v>308.73713362055332</v>
      </c>
      <c r="G120">
        <v>1</v>
      </c>
      <c r="H120">
        <v>0.96010871535925169</v>
      </c>
      <c r="I120">
        <v>0.98332345899237983</v>
      </c>
      <c r="K120">
        <v>386.56345227931888</v>
      </c>
      <c r="L120">
        <v>1</v>
      </c>
      <c r="M120">
        <v>1.002261408411895</v>
      </c>
      <c r="N120">
        <v>1.01805576044449</v>
      </c>
      <c r="P120" s="114"/>
      <c r="Q120">
        <v>462.33482186287353</v>
      </c>
      <c r="R120">
        <v>1</v>
      </c>
      <c r="S120">
        <v>1.0428904740898539</v>
      </c>
      <c r="T120">
        <v>1.0308729608622169</v>
      </c>
      <c r="V120">
        <v>463.10537989931169</v>
      </c>
      <c r="W120">
        <v>1</v>
      </c>
      <c r="X120">
        <v>0.95927109299462654</v>
      </c>
      <c r="Y120">
        <v>0.95310501375216949</v>
      </c>
      <c r="AA120">
        <v>462.59181715836542</v>
      </c>
      <c r="AB120">
        <v>1</v>
      </c>
      <c r="AC120">
        <v>1.0351126053455739</v>
      </c>
      <c r="AD120">
        <v>1.0148802503361121</v>
      </c>
      <c r="AF120">
        <v>462.33482186287353</v>
      </c>
      <c r="AG120">
        <v>1</v>
      </c>
      <c r="AH120">
        <v>0.97361337659728431</v>
      </c>
      <c r="AI120">
        <v>0.9778973702609487</v>
      </c>
    </row>
    <row r="121" spans="1:35" x14ac:dyDescent="0.25">
      <c r="A121">
        <v>389.46594418696401</v>
      </c>
      <c r="B121">
        <v>1</v>
      </c>
      <c r="C121">
        <v>0.93842732196081047</v>
      </c>
      <c r="D121">
        <v>0.93687227910980186</v>
      </c>
      <c r="F121">
        <v>311.46932064374403</v>
      </c>
      <c r="G121">
        <v>1</v>
      </c>
      <c r="H121">
        <v>0.95496842881261323</v>
      </c>
      <c r="I121">
        <v>0.9789485575217407</v>
      </c>
      <c r="K121">
        <v>389.98436778621561</v>
      </c>
      <c r="L121">
        <v>1</v>
      </c>
      <c r="M121">
        <v>0.99512019968603216</v>
      </c>
      <c r="N121">
        <v>1.011839983409798</v>
      </c>
      <c r="P121" s="114"/>
      <c r="Q121">
        <v>466.42628046342998</v>
      </c>
      <c r="R121">
        <v>1</v>
      </c>
      <c r="S121">
        <v>1.0368498115278799</v>
      </c>
      <c r="T121">
        <v>1.024852422787446</v>
      </c>
      <c r="V121">
        <v>467.20365759753571</v>
      </c>
      <c r="W121">
        <v>1</v>
      </c>
      <c r="X121">
        <v>0.94520065472450931</v>
      </c>
      <c r="Y121">
        <v>0.93921977166112225</v>
      </c>
      <c r="AA121">
        <v>466.68555005357217</v>
      </c>
      <c r="AB121">
        <v>1</v>
      </c>
      <c r="AC121">
        <v>1.0290498176861591</v>
      </c>
      <c r="AD121">
        <v>1.009822567311454</v>
      </c>
      <c r="AF121">
        <v>466.42628046342998</v>
      </c>
      <c r="AG121">
        <v>1</v>
      </c>
      <c r="AH121">
        <v>0.97841327222125551</v>
      </c>
      <c r="AI121">
        <v>0.98393241418982502</v>
      </c>
    </row>
    <row r="122" spans="1:35" x14ac:dyDescent="0.25">
      <c r="A122">
        <v>392.88231211842862</v>
      </c>
      <c r="B122">
        <v>1</v>
      </c>
      <c r="C122">
        <v>0.93939400938410667</v>
      </c>
      <c r="D122">
        <v>0.94117211287181102</v>
      </c>
      <c r="F122">
        <v>314.20150766693467</v>
      </c>
      <c r="G122">
        <v>1</v>
      </c>
      <c r="H122">
        <v>0.95126647000623366</v>
      </c>
      <c r="I122">
        <v>0.97484019731611116</v>
      </c>
      <c r="K122">
        <v>393.40528329311218</v>
      </c>
      <c r="L122">
        <v>1</v>
      </c>
      <c r="M122">
        <v>0.98864370393249623</v>
      </c>
      <c r="N122">
        <v>1.0080282710007249</v>
      </c>
      <c r="P122" s="114"/>
      <c r="Q122">
        <v>470.51773906398643</v>
      </c>
      <c r="R122">
        <v>1</v>
      </c>
      <c r="S122">
        <v>1.0267320371958559</v>
      </c>
      <c r="T122">
        <v>1.0144198433871761</v>
      </c>
      <c r="V122">
        <v>471.30193529575968</v>
      </c>
      <c r="W122">
        <v>1</v>
      </c>
      <c r="X122">
        <v>0.93157231644555083</v>
      </c>
      <c r="Y122">
        <v>0.92492358018418752</v>
      </c>
      <c r="AA122">
        <v>470.77928294877898</v>
      </c>
      <c r="AB122">
        <v>1</v>
      </c>
      <c r="AC122">
        <v>1.0208110686706111</v>
      </c>
      <c r="AD122">
        <v>1.0023733105586361</v>
      </c>
      <c r="AF122">
        <v>470.51773906398643</v>
      </c>
      <c r="AG122">
        <v>1</v>
      </c>
      <c r="AH122">
        <v>0.98098611863572172</v>
      </c>
      <c r="AI122">
        <v>0.98889738044514186</v>
      </c>
    </row>
    <row r="123" spans="1:35" x14ac:dyDescent="0.25">
      <c r="A123">
        <v>396.29868004989322</v>
      </c>
      <c r="B123">
        <v>1</v>
      </c>
      <c r="C123">
        <v>0.93623810517430395</v>
      </c>
      <c r="D123">
        <v>0.94136797473535583</v>
      </c>
      <c r="F123">
        <v>316.93369469012549</v>
      </c>
      <c r="G123">
        <v>1</v>
      </c>
      <c r="H123">
        <v>0.94705124194754775</v>
      </c>
      <c r="I123">
        <v>0.9697697188021529</v>
      </c>
      <c r="K123">
        <v>396.8261988000088</v>
      </c>
      <c r="L123">
        <v>1</v>
      </c>
      <c r="M123">
        <v>0.9789323495258424</v>
      </c>
      <c r="N123">
        <v>1.001835255217556</v>
      </c>
      <c r="P123" s="114"/>
      <c r="Q123">
        <v>474.60919766454282</v>
      </c>
      <c r="R123">
        <v>1</v>
      </c>
      <c r="S123">
        <v>1.0165480544580201</v>
      </c>
      <c r="T123">
        <v>1.002494166993265</v>
      </c>
      <c r="V123">
        <v>475.4002129939837</v>
      </c>
      <c r="W123">
        <v>1</v>
      </c>
      <c r="X123">
        <v>0.9255894883055642</v>
      </c>
      <c r="Y123">
        <v>0.91816931428295345</v>
      </c>
      <c r="AA123">
        <v>474.87301584398568</v>
      </c>
      <c r="AB123">
        <v>1</v>
      </c>
      <c r="AC123">
        <v>1.015286550532281</v>
      </c>
      <c r="AD123">
        <v>0.99709858080455749</v>
      </c>
      <c r="AF123">
        <v>474.60919766454282</v>
      </c>
      <c r="AG123">
        <v>1</v>
      </c>
      <c r="AH123">
        <v>0.97694410044986724</v>
      </c>
      <c r="AI123">
        <v>0.98790835910627994</v>
      </c>
    </row>
    <row r="124" spans="1:35" x14ac:dyDescent="0.25">
      <c r="A124">
        <v>399.71504798135783</v>
      </c>
      <c r="B124">
        <v>1</v>
      </c>
      <c r="C124">
        <v>0.92906034988580399</v>
      </c>
      <c r="D124">
        <v>0.9388779527159179</v>
      </c>
      <c r="F124">
        <v>319.66588171331631</v>
      </c>
      <c r="G124">
        <v>1</v>
      </c>
      <c r="H124">
        <v>0.94599604223941725</v>
      </c>
      <c r="I124">
        <v>0.96886184951540788</v>
      </c>
      <c r="K124">
        <v>400.24711430690542</v>
      </c>
      <c r="L124">
        <v>1</v>
      </c>
      <c r="M124">
        <v>0.97070098001072747</v>
      </c>
      <c r="N124">
        <v>0.99681795389949013</v>
      </c>
      <c r="P124" s="114"/>
      <c r="Q124">
        <v>478.70065626509921</v>
      </c>
      <c r="R124">
        <v>1</v>
      </c>
      <c r="S124">
        <v>1.016470995229638</v>
      </c>
      <c r="T124">
        <v>0.9990401350970356</v>
      </c>
      <c r="V124">
        <v>479.49849069220772</v>
      </c>
      <c r="W124">
        <v>1</v>
      </c>
      <c r="X124">
        <v>0.92772465882448707</v>
      </c>
      <c r="Y124">
        <v>0.91931674983140588</v>
      </c>
      <c r="AA124">
        <v>478.96674873919261</v>
      </c>
      <c r="AB124">
        <v>1</v>
      </c>
      <c r="AC124">
        <v>1.0099816756685811</v>
      </c>
      <c r="AD124">
        <v>0.99133927100463304</v>
      </c>
      <c r="AF124">
        <v>478.70065626509921</v>
      </c>
      <c r="AG124">
        <v>1</v>
      </c>
      <c r="AH124">
        <v>0.97208465055632576</v>
      </c>
      <c r="AI124">
        <v>0.98610977726545357</v>
      </c>
    </row>
    <row r="125" spans="1:35" x14ac:dyDescent="0.25">
      <c r="A125">
        <v>403.13141591282238</v>
      </c>
      <c r="B125">
        <v>1</v>
      </c>
      <c r="C125">
        <v>0.91923596924123474</v>
      </c>
      <c r="D125">
        <v>0.9329124017968935</v>
      </c>
      <c r="F125">
        <v>322.39806873650701</v>
      </c>
      <c r="G125">
        <v>1</v>
      </c>
      <c r="H125">
        <v>0.94493795858941232</v>
      </c>
      <c r="I125">
        <v>0.96675348400561356</v>
      </c>
      <c r="K125">
        <v>403.66802981380209</v>
      </c>
      <c r="L125">
        <v>1</v>
      </c>
      <c r="M125">
        <v>0.96610274921921435</v>
      </c>
      <c r="N125">
        <v>0.99369188061817493</v>
      </c>
      <c r="P125" s="114"/>
      <c r="Q125">
        <v>482.79211486565561</v>
      </c>
      <c r="R125">
        <v>1</v>
      </c>
      <c r="S125">
        <v>1.0223644099519831</v>
      </c>
      <c r="T125">
        <v>1.001621520155306</v>
      </c>
      <c r="V125">
        <v>483.59676839043169</v>
      </c>
      <c r="W125">
        <v>1</v>
      </c>
      <c r="X125">
        <v>0.93977300807337116</v>
      </c>
      <c r="Y125">
        <v>0.92910009367042323</v>
      </c>
      <c r="AA125">
        <v>483.06048163439931</v>
      </c>
      <c r="AB125">
        <v>1</v>
      </c>
      <c r="AC125">
        <v>1.001393949407686</v>
      </c>
      <c r="AD125">
        <v>0.98189549925039332</v>
      </c>
      <c r="AF125">
        <v>482.79211486565561</v>
      </c>
      <c r="AG125">
        <v>1</v>
      </c>
      <c r="AH125">
        <v>0.96199099599041626</v>
      </c>
      <c r="AI125">
        <v>0.97982830754218575</v>
      </c>
    </row>
    <row r="126" spans="1:35" x14ac:dyDescent="0.25">
      <c r="A126">
        <v>406.54778384428698</v>
      </c>
      <c r="B126">
        <v>1</v>
      </c>
      <c r="C126">
        <v>0.91131336338867541</v>
      </c>
      <c r="D126">
        <v>0.92788799000771327</v>
      </c>
      <c r="F126">
        <v>325.13025575969772</v>
      </c>
      <c r="G126">
        <v>1</v>
      </c>
      <c r="H126">
        <v>0.94607619558791778</v>
      </c>
      <c r="I126">
        <v>0.96619677276923566</v>
      </c>
      <c r="K126">
        <v>407.08894532069871</v>
      </c>
      <c r="L126">
        <v>1</v>
      </c>
      <c r="M126">
        <v>0.95580123737859568</v>
      </c>
      <c r="N126">
        <v>0.98346893758574583</v>
      </c>
      <c r="P126" s="114"/>
      <c r="Q126">
        <v>486.88357346621189</v>
      </c>
      <c r="R126">
        <v>1</v>
      </c>
      <c r="S126">
        <v>1.02392165610495</v>
      </c>
      <c r="T126">
        <v>0.99996096687485858</v>
      </c>
      <c r="V126">
        <v>487.69504608865572</v>
      </c>
      <c r="W126">
        <v>1</v>
      </c>
      <c r="X126">
        <v>0.94916058117308044</v>
      </c>
      <c r="Y126">
        <v>0.93637664510426022</v>
      </c>
      <c r="AA126">
        <v>487.15421452960612</v>
      </c>
      <c r="AB126">
        <v>1</v>
      </c>
      <c r="AC126">
        <v>0.99030689416443973</v>
      </c>
      <c r="AD126">
        <v>0.97016230229591693</v>
      </c>
      <c r="AF126">
        <v>486.88357346621189</v>
      </c>
      <c r="AG126">
        <v>1</v>
      </c>
      <c r="AH126">
        <v>0.9554587519901041</v>
      </c>
      <c r="AI126">
        <v>0.97819814904790492</v>
      </c>
    </row>
    <row r="127" spans="1:35" x14ac:dyDescent="0.25">
      <c r="A127">
        <v>409.96415177575159</v>
      </c>
      <c r="B127">
        <v>1</v>
      </c>
      <c r="C127">
        <v>0.90913258115651707</v>
      </c>
      <c r="D127">
        <v>0.92777700628379445</v>
      </c>
      <c r="F127">
        <v>327.86244278288842</v>
      </c>
      <c r="G127">
        <v>1</v>
      </c>
      <c r="H127">
        <v>0.94277825877181709</v>
      </c>
      <c r="I127">
        <v>0.96143656301806812</v>
      </c>
      <c r="K127">
        <v>410.50986082759528</v>
      </c>
      <c r="L127">
        <v>1</v>
      </c>
      <c r="M127">
        <v>0.9429047048905278</v>
      </c>
      <c r="N127">
        <v>0.97211862356659406</v>
      </c>
      <c r="P127" s="114"/>
      <c r="Q127">
        <v>490.97503206676839</v>
      </c>
      <c r="R127">
        <v>1</v>
      </c>
      <c r="S127">
        <v>1.03012626314818</v>
      </c>
      <c r="T127">
        <v>1.0031274250889339</v>
      </c>
      <c r="V127">
        <v>491.79332378687968</v>
      </c>
      <c r="W127">
        <v>1</v>
      </c>
      <c r="X127">
        <v>0.96033894022649102</v>
      </c>
      <c r="Y127">
        <v>0.94564496031605672</v>
      </c>
      <c r="AA127">
        <v>491.24794742481288</v>
      </c>
      <c r="AB127">
        <v>1</v>
      </c>
      <c r="AC127">
        <v>0.98056660413983099</v>
      </c>
      <c r="AD127">
        <v>0.96000331236572334</v>
      </c>
      <c r="AF127">
        <v>490.97503206676839</v>
      </c>
      <c r="AG127">
        <v>1</v>
      </c>
      <c r="AH127">
        <v>0.94536042499289485</v>
      </c>
      <c r="AI127">
        <v>0.97381140663943466</v>
      </c>
    </row>
    <row r="128" spans="1:35" x14ac:dyDescent="0.25">
      <c r="A128">
        <v>413.38051970721619</v>
      </c>
      <c r="B128">
        <v>1</v>
      </c>
      <c r="C128">
        <v>0.91017722026846071</v>
      </c>
      <c r="D128">
        <v>0.92819618571002471</v>
      </c>
      <c r="F128">
        <v>330.59462980607918</v>
      </c>
      <c r="G128">
        <v>1</v>
      </c>
      <c r="H128">
        <v>0.94072390497352998</v>
      </c>
      <c r="I128">
        <v>0.95638560694935504</v>
      </c>
      <c r="K128">
        <v>413.93077633449201</v>
      </c>
      <c r="L128">
        <v>1</v>
      </c>
      <c r="M128">
        <v>0.93069910214671481</v>
      </c>
      <c r="N128">
        <v>0.96137087495893359</v>
      </c>
      <c r="P128" s="114"/>
      <c r="Q128">
        <v>495.06649066732479</v>
      </c>
      <c r="R128">
        <v>1</v>
      </c>
      <c r="S128">
        <v>1.04469715645088</v>
      </c>
      <c r="T128">
        <v>1.0141880654915809</v>
      </c>
      <c r="V128">
        <v>495.89160148510371</v>
      </c>
      <c r="W128">
        <v>1</v>
      </c>
      <c r="X128">
        <v>0.97240144941026141</v>
      </c>
      <c r="Y128">
        <v>0.95505241296322041</v>
      </c>
      <c r="AA128">
        <v>495.34168032001958</v>
      </c>
      <c r="AB128">
        <v>1</v>
      </c>
      <c r="AC128">
        <v>0.97539952007236086</v>
      </c>
      <c r="AD128">
        <v>0.95429573894574449</v>
      </c>
      <c r="AF128">
        <v>495.06649066732479</v>
      </c>
      <c r="AG128">
        <v>1</v>
      </c>
      <c r="AH128">
        <v>0.93612806564207418</v>
      </c>
      <c r="AI128">
        <v>0.96784142556869612</v>
      </c>
    </row>
    <row r="129" spans="1:35" x14ac:dyDescent="0.25">
      <c r="A129">
        <v>416.7968876386808</v>
      </c>
      <c r="B129">
        <v>1</v>
      </c>
      <c r="C129">
        <v>0.91600847359110948</v>
      </c>
      <c r="D129">
        <v>0.9306844678867443</v>
      </c>
      <c r="F129">
        <v>333.32681682926989</v>
      </c>
      <c r="G129">
        <v>1</v>
      </c>
      <c r="H129">
        <v>0.94079974676729328</v>
      </c>
      <c r="I129">
        <v>0.9533616047113681</v>
      </c>
      <c r="K129">
        <v>417.35169184138857</v>
      </c>
      <c r="L129">
        <v>1</v>
      </c>
      <c r="M129">
        <v>0.9222278849365505</v>
      </c>
      <c r="N129">
        <v>0.95315399526150546</v>
      </c>
      <c r="P129" s="114"/>
      <c r="Q129">
        <v>499.15794926788118</v>
      </c>
      <c r="R129">
        <v>1</v>
      </c>
      <c r="S129">
        <v>1.05823127586654</v>
      </c>
      <c r="T129">
        <v>1.0247042984076731</v>
      </c>
      <c r="V129">
        <v>499.98987918332767</v>
      </c>
      <c r="W129">
        <v>1</v>
      </c>
      <c r="X129">
        <v>0.98555401408883336</v>
      </c>
      <c r="Y129">
        <v>0.96362056333152057</v>
      </c>
      <c r="AA129">
        <v>499.43541321522639</v>
      </c>
      <c r="AB129">
        <v>1</v>
      </c>
      <c r="AC129">
        <v>0.96727660309182162</v>
      </c>
      <c r="AD129">
        <v>0.94622850573922135</v>
      </c>
      <c r="AF129">
        <v>499.15794926788118</v>
      </c>
      <c r="AG129">
        <v>1</v>
      </c>
      <c r="AH129">
        <v>0.92776551588326273</v>
      </c>
      <c r="AI129">
        <v>0.96092501056548352</v>
      </c>
    </row>
    <row r="130" spans="1:35" x14ac:dyDescent="0.25">
      <c r="A130">
        <v>420.21325557014541</v>
      </c>
      <c r="B130">
        <v>1</v>
      </c>
      <c r="C130">
        <v>0.92124775527351943</v>
      </c>
      <c r="D130">
        <v>0.93127373693226467</v>
      </c>
      <c r="F130">
        <v>336.05900385246071</v>
      </c>
      <c r="G130">
        <v>1</v>
      </c>
      <c r="H130">
        <v>0.93946621463843383</v>
      </c>
      <c r="I130">
        <v>0.95027200800351264</v>
      </c>
      <c r="K130">
        <v>420.77260734828519</v>
      </c>
      <c r="L130">
        <v>1</v>
      </c>
      <c r="M130">
        <v>0.91087923864610509</v>
      </c>
      <c r="N130">
        <v>0.94109773654960194</v>
      </c>
      <c r="P130" s="114"/>
      <c r="Q130">
        <v>503.24940786843757</v>
      </c>
      <c r="R130">
        <v>1</v>
      </c>
      <c r="S130">
        <v>1.066765253748037</v>
      </c>
      <c r="T130">
        <v>1.029457030922212</v>
      </c>
      <c r="V130">
        <v>504.08815688155158</v>
      </c>
      <c r="W130">
        <v>1</v>
      </c>
      <c r="X130">
        <v>1.0034464246228521</v>
      </c>
      <c r="Y130">
        <v>0.97544481499960045</v>
      </c>
      <c r="AA130">
        <v>503.5291461104332</v>
      </c>
      <c r="AB130">
        <v>1</v>
      </c>
      <c r="AC130">
        <v>0.96066343923904818</v>
      </c>
      <c r="AD130">
        <v>0.9397804810570406</v>
      </c>
      <c r="AF130">
        <v>503.24940786843757</v>
      </c>
      <c r="AG130">
        <v>1</v>
      </c>
      <c r="AH130">
        <v>0.91602976356584731</v>
      </c>
      <c r="AI130">
        <v>0.94959289091294086</v>
      </c>
    </row>
    <row r="131" spans="1:35" x14ac:dyDescent="0.25">
      <c r="A131">
        <v>423.62962350161001</v>
      </c>
      <c r="B131">
        <v>1</v>
      </c>
      <c r="C131">
        <v>0.92270047959212931</v>
      </c>
      <c r="D131">
        <v>0.92782986445392512</v>
      </c>
      <c r="F131">
        <v>338.79119087565141</v>
      </c>
      <c r="G131">
        <v>1</v>
      </c>
      <c r="H131">
        <v>0.93837250909871039</v>
      </c>
      <c r="I131">
        <v>0.94619723835993563</v>
      </c>
      <c r="K131">
        <v>424.19352285518181</v>
      </c>
      <c r="L131">
        <v>1</v>
      </c>
      <c r="M131">
        <v>0.89866579044800754</v>
      </c>
      <c r="N131">
        <v>0.92890168622483327</v>
      </c>
      <c r="P131" s="114"/>
      <c r="Q131">
        <v>507.34086646899402</v>
      </c>
      <c r="R131">
        <v>1</v>
      </c>
      <c r="S131">
        <v>1.0734624583027039</v>
      </c>
      <c r="T131">
        <v>1.0316338772223621</v>
      </c>
      <c r="V131">
        <v>508.18643457977572</v>
      </c>
      <c r="W131">
        <v>1</v>
      </c>
      <c r="X131">
        <v>1.025061296692098</v>
      </c>
      <c r="Y131">
        <v>0.98980846713528503</v>
      </c>
      <c r="AA131">
        <v>507.62287900564002</v>
      </c>
      <c r="AB131">
        <v>1</v>
      </c>
      <c r="AC131">
        <v>0.95924982674309645</v>
      </c>
      <c r="AD131">
        <v>0.94016079676346886</v>
      </c>
      <c r="AF131">
        <v>507.34086646899402</v>
      </c>
      <c r="AG131">
        <v>1</v>
      </c>
      <c r="AH131">
        <v>0.90634451959155138</v>
      </c>
      <c r="AI131">
        <v>0.93901218437442879</v>
      </c>
    </row>
    <row r="132" spans="1:35" x14ac:dyDescent="0.25">
      <c r="A132">
        <v>427.04599143307462</v>
      </c>
      <c r="B132">
        <v>1</v>
      </c>
      <c r="C132">
        <v>0.91837567394602337</v>
      </c>
      <c r="D132">
        <v>0.91814069499742157</v>
      </c>
      <c r="F132">
        <v>341.52337789884211</v>
      </c>
      <c r="G132">
        <v>1</v>
      </c>
      <c r="H132">
        <v>0.93819869894915198</v>
      </c>
      <c r="I132">
        <v>0.94212253587774608</v>
      </c>
      <c r="K132">
        <v>427.61443836207849</v>
      </c>
      <c r="L132">
        <v>1</v>
      </c>
      <c r="M132">
        <v>0.89134630239747403</v>
      </c>
      <c r="N132">
        <v>0.92278129992013413</v>
      </c>
      <c r="P132" s="114"/>
      <c r="Q132">
        <v>511.43232506955042</v>
      </c>
      <c r="R132">
        <v>1</v>
      </c>
      <c r="S132">
        <v>1.085469336246264</v>
      </c>
      <c r="T132">
        <v>1.040178932201431</v>
      </c>
      <c r="V132">
        <v>512.28471227799969</v>
      </c>
      <c r="W132">
        <v>1</v>
      </c>
      <c r="X132">
        <v>1.0416966569815509</v>
      </c>
      <c r="Y132">
        <v>0.99847797090326551</v>
      </c>
      <c r="AA132">
        <v>511.71661190084671</v>
      </c>
      <c r="AB132">
        <v>1</v>
      </c>
      <c r="AC132">
        <v>0.95539228340933802</v>
      </c>
      <c r="AD132">
        <v>0.93873612496943959</v>
      </c>
      <c r="AF132">
        <v>511.43232506955042</v>
      </c>
      <c r="AG132">
        <v>1</v>
      </c>
      <c r="AH132">
        <v>0.89679028739573508</v>
      </c>
      <c r="AI132">
        <v>0.9283421869344739</v>
      </c>
    </row>
    <row r="133" spans="1:35" x14ac:dyDescent="0.25">
      <c r="A133">
        <v>430.46235936453922</v>
      </c>
      <c r="B133">
        <v>1</v>
      </c>
      <c r="C133">
        <v>0.90641088119057311</v>
      </c>
      <c r="D133">
        <v>0.90237958702304921</v>
      </c>
      <c r="F133">
        <v>344.25556492203287</v>
      </c>
      <c r="G133">
        <v>1</v>
      </c>
      <c r="H133">
        <v>0.93834723515221097</v>
      </c>
      <c r="I133">
        <v>0.93923326449055933</v>
      </c>
      <c r="K133">
        <v>431.03535386897511</v>
      </c>
      <c r="L133">
        <v>1</v>
      </c>
      <c r="M133">
        <v>0.88362189530991686</v>
      </c>
      <c r="N133">
        <v>0.91503069072442267</v>
      </c>
      <c r="P133" s="114"/>
      <c r="Q133">
        <v>515.52378367010681</v>
      </c>
      <c r="R133">
        <v>1</v>
      </c>
      <c r="S133">
        <v>1.1007163129399069</v>
      </c>
      <c r="T133">
        <v>1.0527942325969391</v>
      </c>
      <c r="V133">
        <v>516.3829899762236</v>
      </c>
      <c r="W133">
        <v>1</v>
      </c>
      <c r="X133">
        <v>1.0498301985500771</v>
      </c>
      <c r="Y133">
        <v>1.000093490589171</v>
      </c>
      <c r="AA133">
        <v>515.81034479605353</v>
      </c>
      <c r="AB133">
        <v>1</v>
      </c>
      <c r="AC133">
        <v>0.95225892519467581</v>
      </c>
      <c r="AD133">
        <v>0.93696562521497639</v>
      </c>
      <c r="AF133">
        <v>515.52378367010681</v>
      </c>
      <c r="AG133">
        <v>1</v>
      </c>
      <c r="AH133">
        <v>0.88605446272277688</v>
      </c>
      <c r="AI133">
        <v>0.9175855608991248</v>
      </c>
    </row>
    <row r="134" spans="1:35" x14ac:dyDescent="0.25">
      <c r="A134">
        <v>433.87872729600377</v>
      </c>
      <c r="B134">
        <v>1</v>
      </c>
      <c r="C134">
        <v>0.89637280774198524</v>
      </c>
      <c r="D134">
        <v>0.88843070396481028</v>
      </c>
      <c r="F134">
        <v>346.98775194522358</v>
      </c>
      <c r="G134">
        <v>1</v>
      </c>
      <c r="H134">
        <v>0.93400545729776729</v>
      </c>
      <c r="I134">
        <v>0.92972712934988877</v>
      </c>
      <c r="K134">
        <v>434.45626937587173</v>
      </c>
      <c r="L134">
        <v>1</v>
      </c>
      <c r="M134">
        <v>0.87956750739745637</v>
      </c>
      <c r="N134">
        <v>0.91047127472949563</v>
      </c>
      <c r="P134" s="114"/>
      <c r="Q134">
        <v>519.6152422706632</v>
      </c>
      <c r="R134">
        <v>1</v>
      </c>
      <c r="S134">
        <v>1.109770839609219</v>
      </c>
      <c r="T134">
        <v>1.0582210169258821</v>
      </c>
      <c r="V134">
        <v>520.48126767444762</v>
      </c>
      <c r="W134">
        <v>1</v>
      </c>
      <c r="X134">
        <v>1.0531595741570801</v>
      </c>
      <c r="Y134">
        <v>0.99653306531275576</v>
      </c>
      <c r="AA134">
        <v>519.90407769126023</v>
      </c>
      <c r="AB134">
        <v>1</v>
      </c>
      <c r="AC134">
        <v>0.9554624606395663</v>
      </c>
      <c r="AD134">
        <v>0.94339944170378809</v>
      </c>
      <c r="AF134">
        <v>519.6152422706632</v>
      </c>
      <c r="AG134">
        <v>1</v>
      </c>
      <c r="AH134">
        <v>0.8795679973352023</v>
      </c>
      <c r="AI134">
        <v>0.91190674776238201</v>
      </c>
    </row>
    <row r="135" spans="1:35" x14ac:dyDescent="0.25">
      <c r="P135" s="114"/>
    </row>
    <row r="136" spans="1:35" x14ac:dyDescent="0.25">
      <c r="A136" s="138" t="s">
        <v>302</v>
      </c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15"/>
      <c r="P136" s="116"/>
      <c r="Q136" s="138" t="s">
        <v>305</v>
      </c>
      <c r="R136" s="138"/>
      <c r="S136" s="138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  <c r="AI136" s="138"/>
    </row>
    <row r="137" spans="1:35" x14ac:dyDescent="0.25">
      <c r="A137" s="132" t="s">
        <v>228</v>
      </c>
      <c r="B137" s="132"/>
      <c r="C137" s="132"/>
      <c r="D137" s="132"/>
      <c r="F137" s="132" t="s">
        <v>229</v>
      </c>
      <c r="G137" s="132"/>
      <c r="H137" s="132"/>
      <c r="I137" s="132"/>
      <c r="K137" s="132" t="s">
        <v>230</v>
      </c>
      <c r="L137" s="132"/>
      <c r="M137" s="132"/>
      <c r="N137" s="132"/>
      <c r="P137" s="114"/>
      <c r="Q137" s="132" t="s">
        <v>219</v>
      </c>
      <c r="R137" s="132"/>
      <c r="S137" s="132"/>
      <c r="T137" s="132"/>
      <c r="V137" s="132" t="s">
        <v>220</v>
      </c>
      <c r="W137" s="132"/>
      <c r="X137" s="132"/>
      <c r="Y137" s="132"/>
      <c r="AA137" s="132" t="s">
        <v>221</v>
      </c>
      <c r="AB137" s="132"/>
      <c r="AC137" s="132"/>
      <c r="AD137" s="132"/>
      <c r="AF137" s="132" t="s">
        <v>222</v>
      </c>
      <c r="AG137" s="132"/>
      <c r="AH137" s="132"/>
      <c r="AI137" s="132"/>
    </row>
    <row r="138" spans="1:35" x14ac:dyDescent="0.25">
      <c r="A138" s="54" t="s">
        <v>249</v>
      </c>
      <c r="B138" s="54" t="s">
        <v>216</v>
      </c>
      <c r="C138" s="54" t="s">
        <v>217</v>
      </c>
      <c r="D138" s="54" t="s">
        <v>218</v>
      </c>
      <c r="F138" s="54" t="s">
        <v>249</v>
      </c>
      <c r="G138" s="54" t="s">
        <v>216</v>
      </c>
      <c r="H138" s="54" t="s">
        <v>217</v>
      </c>
      <c r="I138" s="54" t="s">
        <v>218</v>
      </c>
      <c r="K138" s="54" t="s">
        <v>249</v>
      </c>
      <c r="L138" s="54" t="s">
        <v>216</v>
      </c>
      <c r="M138" s="54" t="s">
        <v>217</v>
      </c>
      <c r="N138" s="54" t="s">
        <v>218</v>
      </c>
      <c r="P138" s="114"/>
      <c r="Q138" s="54" t="s">
        <v>249</v>
      </c>
      <c r="R138" s="54" t="s">
        <v>216</v>
      </c>
      <c r="S138" s="54" t="s">
        <v>217</v>
      </c>
      <c r="T138" s="54" t="s">
        <v>218</v>
      </c>
      <c r="V138" s="54" t="s">
        <v>249</v>
      </c>
      <c r="W138" s="54" t="s">
        <v>216</v>
      </c>
      <c r="X138" s="54" t="s">
        <v>217</v>
      </c>
      <c r="Y138" s="54" t="s">
        <v>218</v>
      </c>
      <c r="AA138" s="54" t="s">
        <v>249</v>
      </c>
      <c r="AB138" s="54" t="s">
        <v>216</v>
      </c>
      <c r="AC138" s="54" t="s">
        <v>217</v>
      </c>
      <c r="AD138" s="54" t="s">
        <v>218</v>
      </c>
      <c r="AF138" s="54" t="s">
        <v>249</v>
      </c>
      <c r="AG138" s="54" t="s">
        <v>216</v>
      </c>
      <c r="AH138" s="54" t="s">
        <v>217</v>
      </c>
      <c r="AI138" s="54" t="s">
        <v>218</v>
      </c>
    </row>
    <row r="139" spans="1:35" x14ac:dyDescent="0.25">
      <c r="A139">
        <v>0</v>
      </c>
      <c r="B139">
        <v>1</v>
      </c>
      <c r="C139">
        <v>0.69960592222363083</v>
      </c>
      <c r="D139">
        <v>0.70328673080142923</v>
      </c>
      <c r="F139">
        <v>0</v>
      </c>
      <c r="G139">
        <v>1</v>
      </c>
      <c r="H139">
        <v>4.189050446773801E-2</v>
      </c>
      <c r="I139">
        <v>4.2506398142460863E-2</v>
      </c>
      <c r="K139">
        <v>0</v>
      </c>
      <c r="L139">
        <v>1</v>
      </c>
      <c r="M139">
        <v>2.21453626730145E-2</v>
      </c>
      <c r="N139">
        <v>2.447097750670826E-2</v>
      </c>
      <c r="P139" s="114"/>
      <c r="Q139">
        <v>0</v>
      </c>
      <c r="R139">
        <v>1</v>
      </c>
      <c r="S139">
        <v>2.74833946441452E-2</v>
      </c>
      <c r="T139">
        <v>2.813908081022156E-2</v>
      </c>
      <c r="V139">
        <v>0</v>
      </c>
      <c r="W139">
        <v>1</v>
      </c>
      <c r="X139">
        <v>1.628528708608195E-2</v>
      </c>
      <c r="Y139">
        <v>1.7695486310557298E-2</v>
      </c>
      <c r="AA139">
        <v>0</v>
      </c>
      <c r="AB139">
        <v>1</v>
      </c>
      <c r="AC139">
        <v>2.624444492898937E-2</v>
      </c>
      <c r="AD139">
        <v>2.615731683256171E-2</v>
      </c>
      <c r="AF139">
        <v>0</v>
      </c>
      <c r="AG139">
        <v>1</v>
      </c>
      <c r="AH139">
        <v>2.3176588955838059E-2</v>
      </c>
      <c r="AI139">
        <v>2.3688074697692661E-2</v>
      </c>
    </row>
    <row r="140" spans="1:35" x14ac:dyDescent="0.25">
      <c r="A140">
        <v>3.4163679314645972</v>
      </c>
      <c r="B140">
        <v>1</v>
      </c>
      <c r="C140">
        <v>1.16684557913567</v>
      </c>
      <c r="D140">
        <v>1.199953827767785</v>
      </c>
      <c r="F140">
        <v>2.732187023190737</v>
      </c>
      <c r="G140">
        <v>1</v>
      </c>
      <c r="H140">
        <v>0.14633901157010271</v>
      </c>
      <c r="I140">
        <v>0.15946341206940101</v>
      </c>
      <c r="K140">
        <v>3.4209155068966282</v>
      </c>
      <c r="L140">
        <v>1</v>
      </c>
      <c r="M140">
        <v>0.1065163263678879</v>
      </c>
      <c r="N140">
        <v>0.1112431053533474</v>
      </c>
      <c r="P140" s="114"/>
      <c r="Q140">
        <v>4.0914586005564031</v>
      </c>
      <c r="R140">
        <v>1</v>
      </c>
      <c r="S140">
        <v>0.21813131960409801</v>
      </c>
      <c r="T140">
        <v>0.2281397601961081</v>
      </c>
      <c r="V140">
        <v>4.0982776982239972</v>
      </c>
      <c r="W140">
        <v>1</v>
      </c>
      <c r="X140">
        <v>0.1172818247323518</v>
      </c>
      <c r="Y140">
        <v>0.12317487336247319</v>
      </c>
      <c r="AA140">
        <v>4.0937328952067737</v>
      </c>
      <c r="AB140">
        <v>1</v>
      </c>
      <c r="AC140">
        <v>0.20303177801382741</v>
      </c>
      <c r="AD140">
        <v>0.2080238245408047</v>
      </c>
      <c r="AF140">
        <v>4.0914586005564031</v>
      </c>
      <c r="AG140">
        <v>1</v>
      </c>
      <c r="AH140">
        <v>0.1442701383863178</v>
      </c>
      <c r="AI140">
        <v>0.1459782587776183</v>
      </c>
    </row>
    <row r="141" spans="1:35" x14ac:dyDescent="0.25">
      <c r="A141">
        <v>6.8327358629291934</v>
      </c>
      <c r="B141">
        <v>1</v>
      </c>
      <c r="C141">
        <v>1.65879017796589</v>
      </c>
      <c r="D141">
        <v>1.7308890655624549</v>
      </c>
      <c r="F141">
        <v>5.4643740463814741</v>
      </c>
      <c r="G141">
        <v>1</v>
      </c>
      <c r="H141">
        <v>0.30890229233921168</v>
      </c>
      <c r="I141">
        <v>0.33626566869991942</v>
      </c>
      <c r="K141">
        <v>6.8418310137932554</v>
      </c>
      <c r="L141">
        <v>1</v>
      </c>
      <c r="M141">
        <v>0.29540265195217041</v>
      </c>
      <c r="N141">
        <v>0.30501589402229101</v>
      </c>
      <c r="P141" s="114"/>
      <c r="Q141">
        <v>8.1829172011128062</v>
      </c>
      <c r="R141">
        <v>1</v>
      </c>
      <c r="S141">
        <v>0.57334527262339552</v>
      </c>
      <c r="T141">
        <v>0.59562357294860124</v>
      </c>
      <c r="V141">
        <v>8.1965553964479945</v>
      </c>
      <c r="W141">
        <v>1</v>
      </c>
      <c r="X141">
        <v>0.36373509511602659</v>
      </c>
      <c r="Y141">
        <v>0.37877273825126928</v>
      </c>
      <c r="AA141">
        <v>8.1874657904135475</v>
      </c>
      <c r="AB141">
        <v>1</v>
      </c>
      <c r="AC141">
        <v>0.56347314801513693</v>
      </c>
      <c r="AD141">
        <v>0.57686381581345103</v>
      </c>
      <c r="AF141">
        <v>8.1829172011128062</v>
      </c>
      <c r="AG141">
        <v>1</v>
      </c>
      <c r="AH141">
        <v>0.40237582336352812</v>
      </c>
      <c r="AI141">
        <v>0.41188940379188099</v>
      </c>
    </row>
    <row r="142" spans="1:35" x14ac:dyDescent="0.25">
      <c r="A142">
        <v>10.24910379439379</v>
      </c>
      <c r="B142">
        <v>1</v>
      </c>
      <c r="C142">
        <v>2.1376389016603459</v>
      </c>
      <c r="D142">
        <v>2.252479605694925</v>
      </c>
      <c r="F142">
        <v>8.196561069572212</v>
      </c>
      <c r="G142">
        <v>1</v>
      </c>
      <c r="H142">
        <v>0.5452719397154443</v>
      </c>
      <c r="I142">
        <v>0.58760807057542241</v>
      </c>
      <c r="K142">
        <v>10.26274652068988</v>
      </c>
      <c r="L142">
        <v>1</v>
      </c>
      <c r="M142">
        <v>0.58625287349218902</v>
      </c>
      <c r="N142">
        <v>0.60389023900867167</v>
      </c>
      <c r="P142" s="114"/>
      <c r="Q142">
        <v>12.27437580166921</v>
      </c>
      <c r="R142">
        <v>1</v>
      </c>
      <c r="S142">
        <v>1.064358915765957</v>
      </c>
      <c r="T142">
        <v>1.103704372188284</v>
      </c>
      <c r="V142">
        <v>12.29483309467199</v>
      </c>
      <c r="W142">
        <v>1</v>
      </c>
      <c r="X142">
        <v>0.77051769935223569</v>
      </c>
      <c r="Y142">
        <v>0.79940543682407439</v>
      </c>
      <c r="AA142">
        <v>12.281198685620319</v>
      </c>
      <c r="AB142">
        <v>1</v>
      </c>
      <c r="AC142">
        <v>1.0763676837297851</v>
      </c>
      <c r="AD142">
        <v>1.0987633198789239</v>
      </c>
      <c r="AF142">
        <v>12.27437580166921</v>
      </c>
      <c r="AG142">
        <v>1</v>
      </c>
      <c r="AH142">
        <v>0.8051535962903924</v>
      </c>
      <c r="AI142">
        <v>0.83073417475581257</v>
      </c>
    </row>
    <row r="143" spans="1:35" x14ac:dyDescent="0.25">
      <c r="A143">
        <v>13.66547172585839</v>
      </c>
      <c r="B143">
        <v>1</v>
      </c>
      <c r="C143">
        <v>2.6551709550423088</v>
      </c>
      <c r="D143">
        <v>2.814242262221935</v>
      </c>
      <c r="F143">
        <v>10.92874809276295</v>
      </c>
      <c r="G143">
        <v>1</v>
      </c>
      <c r="H143">
        <v>0.86477390524927822</v>
      </c>
      <c r="I143">
        <v>0.92599991833167983</v>
      </c>
      <c r="K143">
        <v>13.683662027586511</v>
      </c>
      <c r="L143">
        <v>1</v>
      </c>
      <c r="M143">
        <v>0.86502645954106483</v>
      </c>
      <c r="N143">
        <v>0.89104132397203917</v>
      </c>
      <c r="P143" s="114"/>
      <c r="Q143">
        <v>16.365834402225609</v>
      </c>
      <c r="R143">
        <v>1</v>
      </c>
      <c r="S143">
        <v>1.52243431603635</v>
      </c>
      <c r="T143">
        <v>1.5754942488779169</v>
      </c>
      <c r="V143">
        <v>16.393110792895989</v>
      </c>
      <c r="W143">
        <v>1</v>
      </c>
      <c r="X143">
        <v>1.144814585682143</v>
      </c>
      <c r="Y143">
        <v>1.188949750596682</v>
      </c>
      <c r="AA143">
        <v>16.374931580827099</v>
      </c>
      <c r="AB143">
        <v>1</v>
      </c>
      <c r="AC143">
        <v>1.507818322500514</v>
      </c>
      <c r="AD143">
        <v>1.5362802370343309</v>
      </c>
      <c r="AF143">
        <v>16.365834402225609</v>
      </c>
      <c r="AG143">
        <v>1</v>
      </c>
      <c r="AH143">
        <v>1.168930176392772</v>
      </c>
      <c r="AI143">
        <v>1.2119271660618729</v>
      </c>
    </row>
    <row r="144" spans="1:35" x14ac:dyDescent="0.25">
      <c r="A144">
        <v>17.08183965732298</v>
      </c>
      <c r="B144">
        <v>1</v>
      </c>
      <c r="C144">
        <v>3.13693209499049</v>
      </c>
      <c r="D144">
        <v>3.3356545997068809</v>
      </c>
      <c r="F144">
        <v>13.660935115953681</v>
      </c>
      <c r="G144">
        <v>1</v>
      </c>
      <c r="H144">
        <v>1.1633143364330929</v>
      </c>
      <c r="I144">
        <v>1.2383125969826341</v>
      </c>
      <c r="K144">
        <v>17.104577534483141</v>
      </c>
      <c r="L144">
        <v>1</v>
      </c>
      <c r="M144">
        <v>1.0260308398452229</v>
      </c>
      <c r="N144">
        <v>1.057526950728418</v>
      </c>
      <c r="P144" s="114"/>
      <c r="Q144">
        <v>20.45729300278202</v>
      </c>
      <c r="R144">
        <v>1</v>
      </c>
      <c r="S144">
        <v>1.7682057267349549</v>
      </c>
      <c r="T144">
        <v>1.823369644752924</v>
      </c>
      <c r="V144">
        <v>20.491388491119981</v>
      </c>
      <c r="W144">
        <v>1</v>
      </c>
      <c r="X144">
        <v>1.338112807144068</v>
      </c>
      <c r="Y144">
        <v>1.391958291623117</v>
      </c>
      <c r="AA144">
        <v>20.468664476033869</v>
      </c>
      <c r="AB144">
        <v>1</v>
      </c>
      <c r="AC144">
        <v>1.6870606184899719</v>
      </c>
      <c r="AD144">
        <v>1.719667475457417</v>
      </c>
      <c r="AF144">
        <v>20.45729300278202</v>
      </c>
      <c r="AG144">
        <v>1</v>
      </c>
      <c r="AH144">
        <v>1.3589870065566649</v>
      </c>
      <c r="AI144">
        <v>1.4144300852555369</v>
      </c>
    </row>
    <row r="145" spans="1:35" x14ac:dyDescent="0.25">
      <c r="A145">
        <v>20.498207588787579</v>
      </c>
      <c r="B145">
        <v>1</v>
      </c>
      <c r="C145">
        <v>3.3914944923712129</v>
      </c>
      <c r="D145">
        <v>3.6146970983818729</v>
      </c>
      <c r="F145">
        <v>16.39312213914442</v>
      </c>
      <c r="G145">
        <v>1</v>
      </c>
      <c r="H145">
        <v>1.3625431934113741</v>
      </c>
      <c r="I145">
        <v>1.4410856811044519</v>
      </c>
      <c r="K145">
        <v>20.525493041379772</v>
      </c>
      <c r="L145">
        <v>1</v>
      </c>
      <c r="M145">
        <v>1.0807793200430631</v>
      </c>
      <c r="N145">
        <v>1.112065363574873</v>
      </c>
      <c r="P145" s="114"/>
      <c r="Q145">
        <v>24.54875160333842</v>
      </c>
      <c r="R145">
        <v>1</v>
      </c>
      <c r="S145">
        <v>1.824007341222055</v>
      </c>
      <c r="T145">
        <v>1.878086753310263</v>
      </c>
      <c r="V145">
        <v>24.58966618934398</v>
      </c>
      <c r="W145">
        <v>1</v>
      </c>
      <c r="X145">
        <v>1.372944873696897</v>
      </c>
      <c r="Y145">
        <v>1.4316995002978909</v>
      </c>
      <c r="AA145">
        <v>24.562397371240639</v>
      </c>
      <c r="AB145">
        <v>1</v>
      </c>
      <c r="AC145">
        <v>1.6739148699385069</v>
      </c>
      <c r="AD145">
        <v>1.7100597381231391</v>
      </c>
      <c r="AF145">
        <v>24.54875160333842</v>
      </c>
      <c r="AG145">
        <v>1</v>
      </c>
      <c r="AH145">
        <v>1.3989011612421509</v>
      </c>
      <c r="AI145">
        <v>1.458970217105402</v>
      </c>
    </row>
    <row r="146" spans="1:35" x14ac:dyDescent="0.25">
      <c r="A146">
        <v>23.914575520252178</v>
      </c>
      <c r="B146">
        <v>1</v>
      </c>
      <c r="C146">
        <v>3.4117579820695449</v>
      </c>
      <c r="D146">
        <v>3.647618075908198</v>
      </c>
      <c r="F146">
        <v>19.12530916233516</v>
      </c>
      <c r="G146">
        <v>1</v>
      </c>
      <c r="H146">
        <v>1.4539710819676039</v>
      </c>
      <c r="I146">
        <v>1.5315873364551029</v>
      </c>
      <c r="K146">
        <v>23.946408548276398</v>
      </c>
      <c r="L146">
        <v>1</v>
      </c>
      <c r="M146">
        <v>1.0787687296164279</v>
      </c>
      <c r="N146">
        <v>1.106297112289053</v>
      </c>
      <c r="P146" s="114"/>
      <c r="Q146">
        <v>28.640210203894821</v>
      </c>
      <c r="R146">
        <v>1</v>
      </c>
      <c r="S146">
        <v>1.8041230706025411</v>
      </c>
      <c r="T146">
        <v>1.8519120647693901</v>
      </c>
      <c r="V146">
        <v>28.687943887567979</v>
      </c>
      <c r="W146">
        <v>1</v>
      </c>
      <c r="X146">
        <v>1.35791575354216</v>
      </c>
      <c r="Y146">
        <v>1.4165382322356881</v>
      </c>
      <c r="AA146">
        <v>28.65613026644742</v>
      </c>
      <c r="AB146">
        <v>1</v>
      </c>
      <c r="AC146">
        <v>1.61295758244226</v>
      </c>
      <c r="AD146">
        <v>1.6504458831393429</v>
      </c>
      <c r="AF146">
        <v>28.640210203894821</v>
      </c>
      <c r="AG146">
        <v>1</v>
      </c>
      <c r="AH146">
        <v>1.3896940564345699</v>
      </c>
      <c r="AI146">
        <v>1.4490731831698751</v>
      </c>
    </row>
    <row r="147" spans="1:35" x14ac:dyDescent="0.25">
      <c r="A147">
        <v>27.33094345171677</v>
      </c>
      <c r="B147">
        <v>1</v>
      </c>
      <c r="C147">
        <v>3.2822479852846049</v>
      </c>
      <c r="D147">
        <v>3.5160408177904698</v>
      </c>
      <c r="F147">
        <v>21.8574961855259</v>
      </c>
      <c r="G147">
        <v>1</v>
      </c>
      <c r="H147">
        <v>1.467982032573403</v>
      </c>
      <c r="I147">
        <v>1.5457500857527391</v>
      </c>
      <c r="K147">
        <v>27.367324055173022</v>
      </c>
      <c r="L147">
        <v>1</v>
      </c>
      <c r="M147">
        <v>1.071471257457383</v>
      </c>
      <c r="N147">
        <v>1.0962050910140211</v>
      </c>
      <c r="P147" s="114"/>
      <c r="Q147">
        <v>32.731668804451232</v>
      </c>
      <c r="R147">
        <v>1</v>
      </c>
      <c r="S147">
        <v>1.75990228450478</v>
      </c>
      <c r="T147">
        <v>1.8020760110102081</v>
      </c>
      <c r="V147">
        <v>32.786221585791978</v>
      </c>
      <c r="W147">
        <v>1</v>
      </c>
      <c r="X147">
        <v>1.3261375391857779</v>
      </c>
      <c r="Y147">
        <v>1.384423133077767</v>
      </c>
      <c r="AA147">
        <v>32.74986316165419</v>
      </c>
      <c r="AB147">
        <v>1</v>
      </c>
      <c r="AC147">
        <v>1.5471921540392941</v>
      </c>
      <c r="AD147">
        <v>1.581488886381295</v>
      </c>
      <c r="AF147">
        <v>32.731668804451232</v>
      </c>
      <c r="AG147">
        <v>1</v>
      </c>
      <c r="AH147">
        <v>1.362757553721037</v>
      </c>
      <c r="AI147">
        <v>1.4228010971439591</v>
      </c>
    </row>
    <row r="148" spans="1:35" x14ac:dyDescent="0.25">
      <c r="A148">
        <v>30.747311383181369</v>
      </c>
      <c r="B148">
        <v>1</v>
      </c>
      <c r="C148">
        <v>3.1180539910891349</v>
      </c>
      <c r="D148">
        <v>3.34410672520261</v>
      </c>
      <c r="F148">
        <v>24.589683208716629</v>
      </c>
      <c r="G148">
        <v>1</v>
      </c>
      <c r="H148">
        <v>1.4341958249247879</v>
      </c>
      <c r="I148">
        <v>1.509804124120913</v>
      </c>
      <c r="K148">
        <v>30.788239562069649</v>
      </c>
      <c r="L148">
        <v>1</v>
      </c>
      <c r="M148">
        <v>1.065093248154273</v>
      </c>
      <c r="N148">
        <v>1.088762324674422</v>
      </c>
      <c r="P148" s="114"/>
      <c r="Q148">
        <v>36.823127405007632</v>
      </c>
      <c r="R148">
        <v>1</v>
      </c>
      <c r="S148">
        <v>1.702692436290459</v>
      </c>
      <c r="T148">
        <v>1.742887457100172</v>
      </c>
      <c r="V148">
        <v>36.884499284015973</v>
      </c>
      <c r="W148">
        <v>1</v>
      </c>
      <c r="X148">
        <v>1.281345502127079</v>
      </c>
      <c r="Y148">
        <v>1.341149600163924</v>
      </c>
      <c r="AA148">
        <v>36.84359605686096</v>
      </c>
      <c r="AB148">
        <v>1</v>
      </c>
      <c r="AC148">
        <v>1.4993665105724929</v>
      </c>
      <c r="AD148">
        <v>1.5277534328931499</v>
      </c>
      <c r="AF148">
        <v>36.823127405007632</v>
      </c>
      <c r="AG148">
        <v>1</v>
      </c>
      <c r="AH148">
        <v>1.3186689523614961</v>
      </c>
      <c r="AI148">
        <v>1.3778306154358091</v>
      </c>
    </row>
    <row r="149" spans="1:35" x14ac:dyDescent="0.25">
      <c r="A149">
        <v>34.163679314645968</v>
      </c>
      <c r="B149">
        <v>1</v>
      </c>
      <c r="C149">
        <v>2.9769984595546122</v>
      </c>
      <c r="D149">
        <v>3.2022126443914609</v>
      </c>
      <c r="F149">
        <v>27.321870231907369</v>
      </c>
      <c r="G149">
        <v>1</v>
      </c>
      <c r="H149">
        <v>1.405832283424028</v>
      </c>
      <c r="I149">
        <v>1.4833163541047989</v>
      </c>
      <c r="K149">
        <v>34.209155068966282</v>
      </c>
      <c r="L149">
        <v>1</v>
      </c>
      <c r="M149">
        <v>1.061452535705538</v>
      </c>
      <c r="N149">
        <v>1.086028191390259</v>
      </c>
      <c r="P149" s="114"/>
      <c r="Q149">
        <v>40.914586005564033</v>
      </c>
      <c r="R149">
        <v>1</v>
      </c>
      <c r="S149">
        <v>1.6378711983186589</v>
      </c>
      <c r="T149">
        <v>1.6738474345121619</v>
      </c>
      <c r="V149">
        <v>40.982776982239969</v>
      </c>
      <c r="W149">
        <v>1</v>
      </c>
      <c r="X149">
        <v>1.236659952698193</v>
      </c>
      <c r="Y149">
        <v>1.2980796423552801</v>
      </c>
      <c r="AA149">
        <v>40.937328952067737</v>
      </c>
      <c r="AB149">
        <v>1</v>
      </c>
      <c r="AC149">
        <v>1.454330878692379</v>
      </c>
      <c r="AD149">
        <v>1.479824102615271</v>
      </c>
      <c r="AF149">
        <v>40.914586005564033</v>
      </c>
      <c r="AG149">
        <v>1</v>
      </c>
      <c r="AH149">
        <v>1.2699854735117959</v>
      </c>
      <c r="AI149">
        <v>1.3300770721706201</v>
      </c>
    </row>
    <row r="150" spans="1:35" x14ac:dyDescent="0.25">
      <c r="A150">
        <v>37.580047246110567</v>
      </c>
      <c r="B150">
        <v>1</v>
      </c>
      <c r="C150">
        <v>2.8350340029596581</v>
      </c>
      <c r="D150">
        <v>3.0597751983412311</v>
      </c>
      <c r="F150">
        <v>30.054057255098112</v>
      </c>
      <c r="G150">
        <v>1</v>
      </c>
      <c r="H150">
        <v>1.398039814018365</v>
      </c>
      <c r="I150">
        <v>1.481574887922257</v>
      </c>
      <c r="K150">
        <v>37.630070575862902</v>
      </c>
      <c r="L150">
        <v>1</v>
      </c>
      <c r="M150">
        <v>1.0581639633667039</v>
      </c>
      <c r="N150">
        <v>1.0838843275113039</v>
      </c>
      <c r="P150" s="114"/>
      <c r="Q150">
        <v>45.006044606120433</v>
      </c>
      <c r="R150">
        <v>1</v>
      </c>
      <c r="S150">
        <v>1.583227994520447</v>
      </c>
      <c r="T150">
        <v>1.6172728792583071</v>
      </c>
      <c r="V150">
        <v>45.081054680463971</v>
      </c>
      <c r="W150">
        <v>1</v>
      </c>
      <c r="X150">
        <v>1.195565504947314</v>
      </c>
      <c r="Y150">
        <v>1.2578994136318651</v>
      </c>
      <c r="AA150">
        <v>45.031061847274522</v>
      </c>
      <c r="AB150">
        <v>1</v>
      </c>
      <c r="AC150">
        <v>1.409064391900434</v>
      </c>
      <c r="AD150">
        <v>1.433488306149864</v>
      </c>
      <c r="AF150">
        <v>45.006044606120433</v>
      </c>
      <c r="AG150">
        <v>1</v>
      </c>
      <c r="AH150">
        <v>1.2306022760324511</v>
      </c>
      <c r="AI150">
        <v>1.290801332807711</v>
      </c>
    </row>
    <row r="151" spans="1:35" x14ac:dyDescent="0.25">
      <c r="A151">
        <v>40.996415177575159</v>
      </c>
      <c r="B151">
        <v>1</v>
      </c>
      <c r="C151">
        <v>2.723340716092733</v>
      </c>
      <c r="D151">
        <v>2.947602930395536</v>
      </c>
      <c r="F151">
        <v>32.786244278288848</v>
      </c>
      <c r="G151">
        <v>1</v>
      </c>
      <c r="H151">
        <v>1.385772378458219</v>
      </c>
      <c r="I151">
        <v>1.474795817377013</v>
      </c>
      <c r="K151">
        <v>41.050986082759543</v>
      </c>
      <c r="L151">
        <v>1</v>
      </c>
      <c r="M151">
        <v>1.0544272509304511</v>
      </c>
      <c r="N151">
        <v>1.0796258081323511</v>
      </c>
      <c r="P151" s="114"/>
      <c r="Q151">
        <v>49.097503206676834</v>
      </c>
      <c r="R151">
        <v>1</v>
      </c>
      <c r="S151">
        <v>1.5254237152797681</v>
      </c>
      <c r="T151">
        <v>1.557173922269246</v>
      </c>
      <c r="V151">
        <v>49.179332378687967</v>
      </c>
      <c r="W151">
        <v>1</v>
      </c>
      <c r="X151">
        <v>1.16193000732701</v>
      </c>
      <c r="Y151">
        <v>1.223492517094857</v>
      </c>
      <c r="AA151">
        <v>49.124794742481292</v>
      </c>
      <c r="AB151">
        <v>1</v>
      </c>
      <c r="AC151">
        <v>1.373602074410786</v>
      </c>
      <c r="AD151">
        <v>1.3981967300076059</v>
      </c>
      <c r="AF151">
        <v>49.097503206676834</v>
      </c>
      <c r="AG151">
        <v>1</v>
      </c>
      <c r="AH151">
        <v>1.193572914521722</v>
      </c>
      <c r="AI151">
        <v>1.2525628242502951</v>
      </c>
    </row>
    <row r="152" spans="1:35" x14ac:dyDescent="0.25">
      <c r="A152">
        <v>44.412783109039758</v>
      </c>
      <c r="B152">
        <v>1</v>
      </c>
      <c r="C152">
        <v>2.6556893264171122</v>
      </c>
      <c r="D152">
        <v>2.875339051914672</v>
      </c>
      <c r="F152">
        <v>35.51843130147958</v>
      </c>
      <c r="G152">
        <v>1</v>
      </c>
      <c r="H152">
        <v>1.3625839453982509</v>
      </c>
      <c r="I152">
        <v>1.4555689262366589</v>
      </c>
      <c r="K152">
        <v>44.471901589656163</v>
      </c>
      <c r="L152">
        <v>1</v>
      </c>
      <c r="M152">
        <v>1.046178970040305</v>
      </c>
      <c r="N152">
        <v>1.069580204283791</v>
      </c>
      <c r="P152" s="114"/>
      <c r="Q152">
        <v>53.188961807233241</v>
      </c>
      <c r="R152">
        <v>1</v>
      </c>
      <c r="S152">
        <v>1.476083800583607</v>
      </c>
      <c r="T152">
        <v>1.503899436767741</v>
      </c>
      <c r="V152">
        <v>53.277610076911962</v>
      </c>
      <c r="W152">
        <v>1</v>
      </c>
      <c r="X152">
        <v>1.1286418174697519</v>
      </c>
      <c r="Y152">
        <v>1.1898945947972219</v>
      </c>
      <c r="AA152">
        <v>53.218527637688062</v>
      </c>
      <c r="AB152">
        <v>1</v>
      </c>
      <c r="AC152">
        <v>1.341024622499033</v>
      </c>
      <c r="AD152">
        <v>1.365794168785571</v>
      </c>
      <c r="AF152">
        <v>53.188961807233241</v>
      </c>
      <c r="AG152">
        <v>1</v>
      </c>
      <c r="AH152">
        <v>1.1621019871996989</v>
      </c>
      <c r="AI152">
        <v>1.221882780046351</v>
      </c>
    </row>
    <row r="153" spans="1:35" x14ac:dyDescent="0.25">
      <c r="A153">
        <v>47.829151040504357</v>
      </c>
      <c r="B153">
        <v>1</v>
      </c>
      <c r="C153">
        <v>2.5990292429462829</v>
      </c>
      <c r="D153">
        <v>2.8057869942180118</v>
      </c>
      <c r="F153">
        <v>38.25061832467032</v>
      </c>
      <c r="G153">
        <v>1</v>
      </c>
      <c r="H153">
        <v>1.340996426360799</v>
      </c>
      <c r="I153">
        <v>1.4368957827952971</v>
      </c>
      <c r="K153">
        <v>47.89281709655279</v>
      </c>
      <c r="L153">
        <v>1</v>
      </c>
      <c r="M153">
        <v>1.0325328871567181</v>
      </c>
      <c r="N153">
        <v>1.0536752067156709</v>
      </c>
      <c r="P153" s="114"/>
      <c r="Q153">
        <v>57.280420407789642</v>
      </c>
      <c r="R153">
        <v>1</v>
      </c>
      <c r="S153">
        <v>1.429372382331642</v>
      </c>
      <c r="T153">
        <v>1.453658222759437</v>
      </c>
      <c r="V153">
        <v>57.375887775135972</v>
      </c>
      <c r="W153">
        <v>1</v>
      </c>
      <c r="X153">
        <v>1.1017135581591371</v>
      </c>
      <c r="Y153">
        <v>1.163942448765606</v>
      </c>
      <c r="AA153">
        <v>57.312260532894832</v>
      </c>
      <c r="AB153">
        <v>1</v>
      </c>
      <c r="AC153">
        <v>1.302053112372735</v>
      </c>
      <c r="AD153">
        <v>1.325338910564039</v>
      </c>
      <c r="AF153">
        <v>57.280420407789642</v>
      </c>
      <c r="AG153">
        <v>1</v>
      </c>
      <c r="AH153">
        <v>1.1311351513807899</v>
      </c>
      <c r="AI153">
        <v>1.19199041262675</v>
      </c>
    </row>
    <row r="154" spans="1:35" x14ac:dyDescent="0.25">
      <c r="A154">
        <v>51.245518971968949</v>
      </c>
      <c r="B154">
        <v>1</v>
      </c>
      <c r="C154">
        <v>2.5316892696210309</v>
      </c>
      <c r="D154">
        <v>2.728516247430699</v>
      </c>
      <c r="F154">
        <v>40.982805347861053</v>
      </c>
      <c r="G154">
        <v>1</v>
      </c>
      <c r="H154">
        <v>1.313972625887063</v>
      </c>
      <c r="I154">
        <v>1.411977735065558</v>
      </c>
      <c r="K154">
        <v>51.313732603449417</v>
      </c>
      <c r="L154">
        <v>1</v>
      </c>
      <c r="M154">
        <v>1.021905345715217</v>
      </c>
      <c r="N154">
        <v>1.041983495037013</v>
      </c>
      <c r="P154" s="114"/>
      <c r="Q154">
        <v>61.371879008346049</v>
      </c>
      <c r="R154">
        <v>1</v>
      </c>
      <c r="S154">
        <v>1.3859898108978861</v>
      </c>
      <c r="T154">
        <v>1.406940905776723</v>
      </c>
      <c r="V154">
        <v>61.47416547335996</v>
      </c>
      <c r="W154">
        <v>1</v>
      </c>
      <c r="X154">
        <v>1.0758725317637401</v>
      </c>
      <c r="Y154">
        <v>1.1388248934847429</v>
      </c>
      <c r="AA154">
        <v>61.40599342810161</v>
      </c>
      <c r="AB154">
        <v>1</v>
      </c>
      <c r="AC154">
        <v>1.263781222939905</v>
      </c>
      <c r="AD154">
        <v>1.286388764984064</v>
      </c>
      <c r="AF154">
        <v>61.371879008346049</v>
      </c>
      <c r="AG154">
        <v>1</v>
      </c>
      <c r="AH154">
        <v>1.106898181406081</v>
      </c>
      <c r="AI154">
        <v>1.168918743981604</v>
      </c>
    </row>
    <row r="155" spans="1:35" x14ac:dyDescent="0.25">
      <c r="A155">
        <v>54.661886903433548</v>
      </c>
      <c r="B155">
        <v>1</v>
      </c>
      <c r="C155">
        <v>2.4624370524858739</v>
      </c>
      <c r="D155">
        <v>2.652466043997145</v>
      </c>
      <c r="F155">
        <v>43.714992371051792</v>
      </c>
      <c r="G155">
        <v>1</v>
      </c>
      <c r="H155">
        <v>1.283652018385899</v>
      </c>
      <c r="I155">
        <v>1.3821465954496119</v>
      </c>
      <c r="K155">
        <v>54.734648110346043</v>
      </c>
      <c r="L155">
        <v>1</v>
      </c>
      <c r="M155">
        <v>1.015797533264458</v>
      </c>
      <c r="N155">
        <v>1.035141544743275</v>
      </c>
      <c r="P155" s="114"/>
      <c r="Q155">
        <v>65.463337608902449</v>
      </c>
      <c r="R155">
        <v>1</v>
      </c>
      <c r="S155">
        <v>1.3502171204770921</v>
      </c>
      <c r="T155">
        <v>1.3676389756064999</v>
      </c>
      <c r="V155">
        <v>65.572443171583956</v>
      </c>
      <c r="W155">
        <v>1</v>
      </c>
      <c r="X155">
        <v>1.0503582069042099</v>
      </c>
      <c r="Y155">
        <v>1.1112879966292191</v>
      </c>
      <c r="AA155">
        <v>65.49972632330838</v>
      </c>
      <c r="AB155">
        <v>1</v>
      </c>
      <c r="AC155">
        <v>1.234519495841897</v>
      </c>
      <c r="AD155">
        <v>1.2568630122480211</v>
      </c>
      <c r="AF155">
        <v>65.463337608902449</v>
      </c>
      <c r="AG155">
        <v>1</v>
      </c>
      <c r="AH155">
        <v>1.084593210987874</v>
      </c>
      <c r="AI155">
        <v>1.1461486015526059</v>
      </c>
    </row>
    <row r="156" spans="1:35" x14ac:dyDescent="0.25">
      <c r="A156">
        <v>58.078254834898154</v>
      </c>
      <c r="B156">
        <v>1</v>
      </c>
      <c r="C156">
        <v>2.3900010412940791</v>
      </c>
      <c r="D156">
        <v>2.5733606500917059</v>
      </c>
      <c r="F156">
        <v>46.447179394242532</v>
      </c>
      <c r="G156">
        <v>1</v>
      </c>
      <c r="H156">
        <v>1.2616627089205641</v>
      </c>
      <c r="I156">
        <v>1.3603951883679011</v>
      </c>
      <c r="K156">
        <v>58.15556361724267</v>
      </c>
      <c r="L156">
        <v>1</v>
      </c>
      <c r="M156">
        <v>1.0118529546476009</v>
      </c>
      <c r="N156">
        <v>1.029603796377679</v>
      </c>
      <c r="P156" s="114"/>
      <c r="Q156">
        <v>69.554796209458857</v>
      </c>
      <c r="R156">
        <v>1</v>
      </c>
      <c r="S156">
        <v>1.313794053901481</v>
      </c>
      <c r="T156">
        <v>1.3294376710812781</v>
      </c>
      <c r="V156">
        <v>69.670720869807951</v>
      </c>
      <c r="W156">
        <v>1</v>
      </c>
      <c r="X156">
        <v>1.0263817283358549</v>
      </c>
      <c r="Y156">
        <v>1.0852468596136631</v>
      </c>
      <c r="AA156">
        <v>69.59345921851515</v>
      </c>
      <c r="AB156">
        <v>1</v>
      </c>
      <c r="AC156">
        <v>1.208768632331144</v>
      </c>
      <c r="AD156">
        <v>1.2305642479054111</v>
      </c>
      <c r="AF156">
        <v>69.554796209458857</v>
      </c>
      <c r="AG156">
        <v>1</v>
      </c>
      <c r="AH156">
        <v>1.057942827977991</v>
      </c>
      <c r="AI156">
        <v>1.118186795625737</v>
      </c>
    </row>
    <row r="157" spans="1:35" x14ac:dyDescent="0.25">
      <c r="A157">
        <v>61.494622766362738</v>
      </c>
      <c r="B157">
        <v>1</v>
      </c>
      <c r="C157">
        <v>2.330169427611589</v>
      </c>
      <c r="D157">
        <v>2.5108490433319099</v>
      </c>
      <c r="F157">
        <v>49.179366417433272</v>
      </c>
      <c r="G157">
        <v>1</v>
      </c>
      <c r="H157">
        <v>1.23619299115109</v>
      </c>
      <c r="I157">
        <v>1.3334914490224059</v>
      </c>
      <c r="K157">
        <v>61.576479124139297</v>
      </c>
      <c r="L157">
        <v>1</v>
      </c>
      <c r="M157">
        <v>1.0074744108327429</v>
      </c>
      <c r="N157">
        <v>1.0242615741305849</v>
      </c>
      <c r="P157" s="114"/>
      <c r="Q157">
        <v>73.64625481001525</v>
      </c>
      <c r="R157">
        <v>1</v>
      </c>
      <c r="S157">
        <v>1.2838086052085631</v>
      </c>
      <c r="T157">
        <v>1.2991872036727039</v>
      </c>
      <c r="V157">
        <v>73.768998568031947</v>
      </c>
      <c r="W157">
        <v>1</v>
      </c>
      <c r="X157">
        <v>1.006821176674916</v>
      </c>
      <c r="Y157">
        <v>1.064150885344384</v>
      </c>
      <c r="AA157">
        <v>73.68719211372192</v>
      </c>
      <c r="AB157">
        <v>1</v>
      </c>
      <c r="AC157">
        <v>1.1900286087349929</v>
      </c>
      <c r="AD157">
        <v>1.211000750139041</v>
      </c>
      <c r="AF157">
        <v>73.64625481001525</v>
      </c>
      <c r="AG157">
        <v>1</v>
      </c>
      <c r="AH157">
        <v>1.0340969203634449</v>
      </c>
      <c r="AI157">
        <v>1.093520047267009</v>
      </c>
    </row>
    <row r="158" spans="1:35" x14ac:dyDescent="0.25">
      <c r="A158">
        <v>64.910990697827344</v>
      </c>
      <c r="B158">
        <v>1</v>
      </c>
      <c r="C158">
        <v>2.2665890026263988</v>
      </c>
      <c r="D158">
        <v>2.442777088848215</v>
      </c>
      <c r="F158">
        <v>51.911553440623997</v>
      </c>
      <c r="G158">
        <v>1</v>
      </c>
      <c r="H158">
        <v>1.2066992855842089</v>
      </c>
      <c r="I158">
        <v>1.3019345318331399</v>
      </c>
      <c r="K158">
        <v>64.997394631035931</v>
      </c>
      <c r="L158">
        <v>1</v>
      </c>
      <c r="M158">
        <v>1.002760963892009</v>
      </c>
      <c r="N158">
        <v>1.0198032190916879</v>
      </c>
      <c r="P158" s="114"/>
      <c r="Q158">
        <v>77.737713410571658</v>
      </c>
      <c r="R158">
        <v>1</v>
      </c>
      <c r="S158">
        <v>1.259044320749078</v>
      </c>
      <c r="T158">
        <v>1.2722123296495631</v>
      </c>
      <c r="V158">
        <v>77.867276266255942</v>
      </c>
      <c r="W158">
        <v>1</v>
      </c>
      <c r="X158">
        <v>0.99150031229664937</v>
      </c>
      <c r="Y158">
        <v>1.048233055385754</v>
      </c>
      <c r="AA158">
        <v>77.780925008928705</v>
      </c>
      <c r="AB158">
        <v>1</v>
      </c>
      <c r="AC158">
        <v>1.169297824718742</v>
      </c>
      <c r="AD158">
        <v>1.1887289226285731</v>
      </c>
      <c r="AF158">
        <v>77.737713410571658</v>
      </c>
      <c r="AG158">
        <v>1</v>
      </c>
      <c r="AH158">
        <v>1.0180172205862139</v>
      </c>
      <c r="AI158">
        <v>1.0775655536346871</v>
      </c>
    </row>
    <row r="159" spans="1:35" x14ac:dyDescent="0.25">
      <c r="A159">
        <v>68.327358629291936</v>
      </c>
      <c r="B159">
        <v>1</v>
      </c>
      <c r="C159">
        <v>2.212738329317006</v>
      </c>
      <c r="D159">
        <v>2.3833860241397109</v>
      </c>
      <c r="F159">
        <v>54.643740463814737</v>
      </c>
      <c r="G159">
        <v>1</v>
      </c>
      <c r="H159">
        <v>1.18451341951249</v>
      </c>
      <c r="I159">
        <v>1.278915662781509</v>
      </c>
      <c r="K159">
        <v>68.418310137932551</v>
      </c>
      <c r="L159">
        <v>1</v>
      </c>
      <c r="M159">
        <v>0.99981305694904443</v>
      </c>
      <c r="N159">
        <v>1.0163002393576139</v>
      </c>
      <c r="P159" s="114"/>
      <c r="Q159">
        <v>81.829172011128065</v>
      </c>
      <c r="R159">
        <v>1</v>
      </c>
      <c r="S159">
        <v>1.235433203589587</v>
      </c>
      <c r="T159">
        <v>1.245003852772</v>
      </c>
      <c r="V159">
        <v>81.965553964479938</v>
      </c>
      <c r="W159">
        <v>1</v>
      </c>
      <c r="X159">
        <v>0.97897202894176782</v>
      </c>
      <c r="Y159">
        <v>1.0360341652186591</v>
      </c>
      <c r="AA159">
        <v>81.874657904135475</v>
      </c>
      <c r="AB159">
        <v>1</v>
      </c>
      <c r="AC159">
        <v>1.155567964922567</v>
      </c>
      <c r="AD159">
        <v>1.1742395068859419</v>
      </c>
      <c r="AF159">
        <v>81.829172011128065</v>
      </c>
      <c r="AG159">
        <v>1</v>
      </c>
      <c r="AH159">
        <v>1.0031837323249431</v>
      </c>
      <c r="AI159">
        <v>1.063759452884985</v>
      </c>
    </row>
    <row r="160" spans="1:35" x14ac:dyDescent="0.25">
      <c r="A160">
        <v>71.743726560756528</v>
      </c>
      <c r="B160">
        <v>1</v>
      </c>
      <c r="C160">
        <v>2.16744664270959</v>
      </c>
      <c r="D160">
        <v>2.3356009683043459</v>
      </c>
      <c r="F160">
        <v>57.375927487005477</v>
      </c>
      <c r="G160">
        <v>1</v>
      </c>
      <c r="H160">
        <v>1.167412892411104</v>
      </c>
      <c r="I160">
        <v>1.2629159691766141</v>
      </c>
      <c r="K160">
        <v>71.839225644829185</v>
      </c>
      <c r="L160">
        <v>1</v>
      </c>
      <c r="M160">
        <v>0.99804016062295209</v>
      </c>
      <c r="N160">
        <v>1.0122201637486949</v>
      </c>
      <c r="P160" s="114"/>
      <c r="Q160">
        <v>85.920630611684459</v>
      </c>
      <c r="R160">
        <v>1</v>
      </c>
      <c r="S160">
        <v>1.2178970798259821</v>
      </c>
      <c r="T160">
        <v>1.2237722581476069</v>
      </c>
      <c r="V160">
        <v>86.063831662703947</v>
      </c>
      <c r="W160">
        <v>1</v>
      </c>
      <c r="X160">
        <v>0.96924303724381788</v>
      </c>
      <c r="Y160">
        <v>1.02768008932913</v>
      </c>
      <c r="AA160">
        <v>85.968390799342245</v>
      </c>
      <c r="AB160">
        <v>1</v>
      </c>
      <c r="AC160">
        <v>1.1426844561228271</v>
      </c>
      <c r="AD160">
        <v>1.1607209423349609</v>
      </c>
      <c r="AF160">
        <v>85.920630611684459</v>
      </c>
      <c r="AG160">
        <v>1</v>
      </c>
      <c r="AH160">
        <v>0.99102706654863393</v>
      </c>
      <c r="AI160">
        <v>1.0528071723331871</v>
      </c>
    </row>
    <row r="161" spans="1:35" x14ac:dyDescent="0.25">
      <c r="A161">
        <v>75.160094492221134</v>
      </c>
      <c r="B161">
        <v>1</v>
      </c>
      <c r="C161">
        <v>2.1255905487747428</v>
      </c>
      <c r="D161">
        <v>2.2926672707386739</v>
      </c>
      <c r="F161">
        <v>60.108114510196224</v>
      </c>
      <c r="G161">
        <v>1</v>
      </c>
      <c r="H161">
        <v>1.152631658300767</v>
      </c>
      <c r="I161">
        <v>1.2507423917812439</v>
      </c>
      <c r="K161">
        <v>75.260141151725804</v>
      </c>
      <c r="L161">
        <v>1</v>
      </c>
      <c r="M161">
        <v>0.99366036805265867</v>
      </c>
      <c r="N161">
        <v>1.0059621812715001</v>
      </c>
      <c r="P161" s="114"/>
      <c r="Q161">
        <v>90.012089212240866</v>
      </c>
      <c r="R161">
        <v>1</v>
      </c>
      <c r="S161">
        <v>1.2008310309374941</v>
      </c>
      <c r="T161">
        <v>1.2029385679071041</v>
      </c>
      <c r="V161">
        <v>90.162109360927943</v>
      </c>
      <c r="W161">
        <v>1</v>
      </c>
      <c r="X161">
        <v>0.96028921547986457</v>
      </c>
      <c r="Y161">
        <v>1.0197689755898569</v>
      </c>
      <c r="AA161">
        <v>90.06212369454903</v>
      </c>
      <c r="AB161">
        <v>1</v>
      </c>
      <c r="AC161">
        <v>1.133218986323095</v>
      </c>
      <c r="AD161">
        <v>1.151360879405434</v>
      </c>
      <c r="AF161">
        <v>90.012089212240866</v>
      </c>
      <c r="AG161">
        <v>1</v>
      </c>
      <c r="AH161">
        <v>0.97765875015854053</v>
      </c>
      <c r="AI161">
        <v>1.039006933538174</v>
      </c>
    </row>
    <row r="162" spans="1:35" x14ac:dyDescent="0.25">
      <c r="A162">
        <v>78.576462423685726</v>
      </c>
      <c r="B162">
        <v>1</v>
      </c>
      <c r="C162">
        <v>2.0854226548263521</v>
      </c>
      <c r="D162">
        <v>2.2517878460428831</v>
      </c>
      <c r="F162">
        <v>62.840301533386949</v>
      </c>
      <c r="G162">
        <v>1</v>
      </c>
      <c r="H162">
        <v>1.139827205977646</v>
      </c>
      <c r="I162">
        <v>1.240820631001446</v>
      </c>
      <c r="K162">
        <v>78.681056658622438</v>
      </c>
      <c r="L162">
        <v>1</v>
      </c>
      <c r="M162">
        <v>0.99143960402439979</v>
      </c>
      <c r="N162">
        <v>1.0025606014557249</v>
      </c>
      <c r="P162" s="114"/>
      <c r="Q162">
        <v>94.103547812797274</v>
      </c>
      <c r="R162">
        <v>1</v>
      </c>
      <c r="S162">
        <v>1.182378541936135</v>
      </c>
      <c r="T162">
        <v>1.182050202553147</v>
      </c>
      <c r="V162">
        <v>94.260387059151938</v>
      </c>
      <c r="W162">
        <v>1</v>
      </c>
      <c r="X162">
        <v>0.95304944867429175</v>
      </c>
      <c r="Y162">
        <v>1.0118447881978889</v>
      </c>
      <c r="AA162">
        <v>94.1558565897558</v>
      </c>
      <c r="AB162">
        <v>1</v>
      </c>
      <c r="AC162">
        <v>1.125666202358369</v>
      </c>
      <c r="AD162">
        <v>1.1436526451359461</v>
      </c>
      <c r="AF162">
        <v>94.103547812797274</v>
      </c>
      <c r="AG162">
        <v>1</v>
      </c>
      <c r="AH162">
        <v>0.96779468131225632</v>
      </c>
      <c r="AI162">
        <v>1.028823842568436</v>
      </c>
    </row>
    <row r="163" spans="1:35" x14ac:dyDescent="0.25">
      <c r="A163">
        <v>81.992830355150318</v>
      </c>
      <c r="B163">
        <v>1</v>
      </c>
      <c r="C163">
        <v>2.0415941292836179</v>
      </c>
      <c r="D163">
        <v>2.2083320092628029</v>
      </c>
      <c r="F163">
        <v>65.572488556577696</v>
      </c>
      <c r="G163">
        <v>1</v>
      </c>
      <c r="H163">
        <v>1.1266719547509081</v>
      </c>
      <c r="I163">
        <v>1.2299646002654081</v>
      </c>
      <c r="K163">
        <v>82.101972165519072</v>
      </c>
      <c r="L163">
        <v>1</v>
      </c>
      <c r="M163">
        <v>0.99222020708040992</v>
      </c>
      <c r="N163">
        <v>1.0036630747352471</v>
      </c>
      <c r="P163" s="114"/>
      <c r="Q163">
        <v>98.195006413353667</v>
      </c>
      <c r="R163">
        <v>1</v>
      </c>
      <c r="S163">
        <v>1.1666236505423271</v>
      </c>
      <c r="T163">
        <v>1.1638776654202829</v>
      </c>
      <c r="V163">
        <v>98.358664757375934</v>
      </c>
      <c r="W163">
        <v>1</v>
      </c>
      <c r="X163">
        <v>0.94697981845292689</v>
      </c>
      <c r="Y163">
        <v>1.005097530868218</v>
      </c>
      <c r="AA163">
        <v>98.24958948496257</v>
      </c>
      <c r="AB163">
        <v>1</v>
      </c>
      <c r="AC163">
        <v>1.1176754984440851</v>
      </c>
      <c r="AD163">
        <v>1.1342412506495489</v>
      </c>
      <c r="AF163">
        <v>98.195006413353667</v>
      </c>
      <c r="AG163">
        <v>1</v>
      </c>
      <c r="AH163">
        <v>0.96056328875228691</v>
      </c>
      <c r="AI163">
        <v>1.0210627192935671</v>
      </c>
    </row>
    <row r="164" spans="1:35" x14ac:dyDescent="0.25">
      <c r="A164">
        <v>85.409198286614924</v>
      </c>
      <c r="B164">
        <v>1</v>
      </c>
      <c r="C164">
        <v>1.994561032636615</v>
      </c>
      <c r="D164">
        <v>2.164597635181114</v>
      </c>
      <c r="F164">
        <v>68.304675579768428</v>
      </c>
      <c r="G164">
        <v>1</v>
      </c>
      <c r="H164">
        <v>1.1133039829981839</v>
      </c>
      <c r="I164">
        <v>1.217852356642811</v>
      </c>
      <c r="K164">
        <v>85.522887672415692</v>
      </c>
      <c r="L164">
        <v>1</v>
      </c>
      <c r="M164">
        <v>0.99212402555697043</v>
      </c>
      <c r="N164">
        <v>1.0038833080769221</v>
      </c>
      <c r="P164" s="114"/>
      <c r="Q164">
        <v>102.2864650139101</v>
      </c>
      <c r="R164">
        <v>1</v>
      </c>
      <c r="S164">
        <v>1.1527703761704049</v>
      </c>
      <c r="T164">
        <v>1.1471743458947861</v>
      </c>
      <c r="V164">
        <v>102.4569424555999</v>
      </c>
      <c r="W164">
        <v>1</v>
      </c>
      <c r="X164">
        <v>0.94281965621684949</v>
      </c>
      <c r="Y164">
        <v>1.0013252965900741</v>
      </c>
      <c r="AA164">
        <v>102.3433223801693</v>
      </c>
      <c r="AB164">
        <v>1</v>
      </c>
      <c r="AC164">
        <v>1.1099059974202321</v>
      </c>
      <c r="AD164">
        <v>1.1247290241931811</v>
      </c>
      <c r="AF164">
        <v>102.2864650139101</v>
      </c>
      <c r="AG164">
        <v>1</v>
      </c>
      <c r="AH164">
        <v>0.95485113456066306</v>
      </c>
      <c r="AI164">
        <v>1.0144768418635881</v>
      </c>
    </row>
    <row r="165" spans="1:35" x14ac:dyDescent="0.25">
      <c r="A165">
        <v>88.825566218079516</v>
      </c>
      <c r="B165">
        <v>1</v>
      </c>
      <c r="C165">
        <v>1.9448450503679839</v>
      </c>
      <c r="D165">
        <v>2.1170703470171519</v>
      </c>
      <c r="F165">
        <v>71.036862602959161</v>
      </c>
      <c r="G165">
        <v>1</v>
      </c>
      <c r="H165">
        <v>1.0995080300801789</v>
      </c>
      <c r="I165">
        <v>1.2055076497707671</v>
      </c>
      <c r="K165">
        <v>88.943803179312326</v>
      </c>
      <c r="L165">
        <v>1</v>
      </c>
      <c r="M165">
        <v>0.99167961564343066</v>
      </c>
      <c r="N165">
        <v>1.004132940642293</v>
      </c>
      <c r="P165" s="114"/>
      <c r="Q165">
        <v>106.3779236144665</v>
      </c>
      <c r="R165">
        <v>1</v>
      </c>
      <c r="S165">
        <v>1.1419129122001079</v>
      </c>
      <c r="T165">
        <v>1.1344227713472459</v>
      </c>
      <c r="V165">
        <v>106.5552201538239</v>
      </c>
      <c r="W165">
        <v>1</v>
      </c>
      <c r="X165">
        <v>0.93833707310395997</v>
      </c>
      <c r="Y165">
        <v>0.99767256028239382</v>
      </c>
      <c r="AA165">
        <v>106.4370552753761</v>
      </c>
      <c r="AB165">
        <v>1</v>
      </c>
      <c r="AC165">
        <v>1.100798781237365</v>
      </c>
      <c r="AD165">
        <v>1.113546640276851</v>
      </c>
      <c r="AF165">
        <v>106.3779236144665</v>
      </c>
      <c r="AG165">
        <v>1</v>
      </c>
      <c r="AH165">
        <v>0.94957457286701641</v>
      </c>
      <c r="AI165">
        <v>1.0075686793843299</v>
      </c>
    </row>
    <row r="166" spans="1:35" x14ac:dyDescent="0.25">
      <c r="A166">
        <v>92.241934149544107</v>
      </c>
      <c r="B166">
        <v>1</v>
      </c>
      <c r="C166">
        <v>1.898684087456922</v>
      </c>
      <c r="D166">
        <v>2.0707723974250558</v>
      </c>
      <c r="F166">
        <v>73.769049626149894</v>
      </c>
      <c r="G166">
        <v>1</v>
      </c>
      <c r="H166">
        <v>1.0845419671531391</v>
      </c>
      <c r="I166">
        <v>1.189904723418181</v>
      </c>
      <c r="K166">
        <v>92.364718686208946</v>
      </c>
      <c r="L166">
        <v>1</v>
      </c>
      <c r="M166">
        <v>0.99051950161738234</v>
      </c>
      <c r="N166">
        <v>1.002151418836337</v>
      </c>
      <c r="P166" s="114"/>
      <c r="Q166">
        <v>110.4693822150229</v>
      </c>
      <c r="R166">
        <v>1</v>
      </c>
      <c r="S166">
        <v>1.13311529490201</v>
      </c>
      <c r="T166">
        <v>1.123865375244014</v>
      </c>
      <c r="V166">
        <v>110.65349785204791</v>
      </c>
      <c r="W166">
        <v>1</v>
      </c>
      <c r="X166">
        <v>0.93200300840498684</v>
      </c>
      <c r="Y166">
        <v>0.99175870476446337</v>
      </c>
      <c r="AA166">
        <v>110.53078817058289</v>
      </c>
      <c r="AB166">
        <v>1</v>
      </c>
      <c r="AC166">
        <v>1.0938423627073379</v>
      </c>
      <c r="AD166">
        <v>1.104944215218105</v>
      </c>
      <c r="AF166">
        <v>110.4693822150229</v>
      </c>
      <c r="AG166">
        <v>1</v>
      </c>
      <c r="AH166">
        <v>0.94540128847614913</v>
      </c>
      <c r="AI166">
        <v>1.002985423332849</v>
      </c>
    </row>
    <row r="167" spans="1:35" x14ac:dyDescent="0.25">
      <c r="A167">
        <v>95.658302081008713</v>
      </c>
      <c r="B167">
        <v>1</v>
      </c>
      <c r="C167">
        <v>1.859430177806104</v>
      </c>
      <c r="D167">
        <v>2.0274026185226468</v>
      </c>
      <c r="F167">
        <v>76.50123664934064</v>
      </c>
      <c r="G167">
        <v>1</v>
      </c>
      <c r="H167">
        <v>1.0687603205542859</v>
      </c>
      <c r="I167">
        <v>1.17453253788032</v>
      </c>
      <c r="K167">
        <v>95.785634193105579</v>
      </c>
      <c r="L167">
        <v>1</v>
      </c>
      <c r="M167">
        <v>0.9911235059598007</v>
      </c>
      <c r="N167">
        <v>1.001253135946395</v>
      </c>
      <c r="P167" s="114"/>
      <c r="Q167">
        <v>114.5608408155793</v>
      </c>
      <c r="R167">
        <v>1</v>
      </c>
      <c r="S167">
        <v>1.1275749082263531</v>
      </c>
      <c r="T167">
        <v>1.1164645513351259</v>
      </c>
      <c r="V167">
        <v>114.7517755502719</v>
      </c>
      <c r="W167">
        <v>1</v>
      </c>
      <c r="X167">
        <v>0.92623192628897566</v>
      </c>
      <c r="Y167">
        <v>0.9851357089550129</v>
      </c>
      <c r="AA167">
        <v>114.62452106578969</v>
      </c>
      <c r="AB167">
        <v>1</v>
      </c>
      <c r="AC167">
        <v>1.087546713457602</v>
      </c>
      <c r="AD167">
        <v>1.0978220106482799</v>
      </c>
      <c r="AF167">
        <v>114.5608408155793</v>
      </c>
      <c r="AG167">
        <v>1</v>
      </c>
      <c r="AH167">
        <v>0.93911161305363033</v>
      </c>
      <c r="AI167">
        <v>0.99705507557744277</v>
      </c>
    </row>
    <row r="168" spans="1:35" x14ac:dyDescent="0.25">
      <c r="A168">
        <v>99.074670012473305</v>
      </c>
      <c r="B168">
        <v>1</v>
      </c>
      <c r="C168">
        <v>1.827407027279192</v>
      </c>
      <c r="D168">
        <v>1.9911428965672819</v>
      </c>
      <c r="F168">
        <v>79.233423672531373</v>
      </c>
      <c r="G168">
        <v>1</v>
      </c>
      <c r="H168">
        <v>1.055850543695235</v>
      </c>
      <c r="I168">
        <v>1.1603348353281191</v>
      </c>
      <c r="K168">
        <v>99.206549700002199</v>
      </c>
      <c r="L168">
        <v>1</v>
      </c>
      <c r="M168">
        <v>0.99153299845705256</v>
      </c>
      <c r="N168">
        <v>0.9994169936153412</v>
      </c>
      <c r="P168" s="114"/>
      <c r="Q168">
        <v>118.6522994161357</v>
      </c>
      <c r="R168">
        <v>1</v>
      </c>
      <c r="S168">
        <v>1.1228159196250831</v>
      </c>
      <c r="T168">
        <v>1.108965857000584</v>
      </c>
      <c r="V168">
        <v>118.8500532484959</v>
      </c>
      <c r="W168">
        <v>1</v>
      </c>
      <c r="X168">
        <v>0.92495042093852253</v>
      </c>
      <c r="Y168">
        <v>0.98344818290190938</v>
      </c>
      <c r="AA168">
        <v>118.71825396099641</v>
      </c>
      <c r="AB168">
        <v>1</v>
      </c>
      <c r="AC168">
        <v>1.0833257364335851</v>
      </c>
      <c r="AD168">
        <v>1.092819074869535</v>
      </c>
      <c r="AF168">
        <v>118.6522994161357</v>
      </c>
      <c r="AG168">
        <v>1</v>
      </c>
      <c r="AH168">
        <v>0.93536887690113779</v>
      </c>
      <c r="AI168">
        <v>0.993153028520951</v>
      </c>
    </row>
    <row r="169" spans="1:35" x14ac:dyDescent="0.25">
      <c r="A169">
        <v>102.4910379439379</v>
      </c>
      <c r="B169">
        <v>1</v>
      </c>
      <c r="C169">
        <v>1.799961922098821</v>
      </c>
      <c r="D169">
        <v>1.9611147374309961</v>
      </c>
      <c r="F169">
        <v>81.965610695722106</v>
      </c>
      <c r="G169">
        <v>1</v>
      </c>
      <c r="H169">
        <v>1.044609119147337</v>
      </c>
      <c r="I169">
        <v>1.1483730282948681</v>
      </c>
      <c r="K169">
        <v>102.6274652068988</v>
      </c>
      <c r="L169">
        <v>1</v>
      </c>
      <c r="M169">
        <v>0.99196067683687694</v>
      </c>
      <c r="N169">
        <v>0.99896080990241398</v>
      </c>
      <c r="P169" s="114"/>
      <c r="Q169">
        <v>122.7437580166921</v>
      </c>
      <c r="R169">
        <v>1</v>
      </c>
      <c r="S169">
        <v>1.1172019274120371</v>
      </c>
      <c r="T169">
        <v>1.1016164589819399</v>
      </c>
      <c r="V169">
        <v>122.94833094671991</v>
      </c>
      <c r="W169">
        <v>1</v>
      </c>
      <c r="X169">
        <v>0.92525330351942359</v>
      </c>
      <c r="Y169">
        <v>0.98352670776238882</v>
      </c>
      <c r="AA169">
        <v>122.81198685620321</v>
      </c>
      <c r="AB169">
        <v>1</v>
      </c>
      <c r="AC169">
        <v>1.079394819151803</v>
      </c>
      <c r="AD169">
        <v>1.087928839919428</v>
      </c>
      <c r="AF169">
        <v>122.7437580166921</v>
      </c>
      <c r="AG169">
        <v>1</v>
      </c>
      <c r="AH169">
        <v>0.93145000660182553</v>
      </c>
      <c r="AI169">
        <v>0.98819146776552369</v>
      </c>
    </row>
    <row r="170" spans="1:35" x14ac:dyDescent="0.25">
      <c r="A170">
        <v>105.9074058754025</v>
      </c>
      <c r="B170">
        <v>1</v>
      </c>
      <c r="C170">
        <v>1.774572084932309</v>
      </c>
      <c r="D170">
        <v>1.9325320699461439</v>
      </c>
      <c r="F170">
        <v>84.697797718912852</v>
      </c>
      <c r="G170">
        <v>1</v>
      </c>
      <c r="H170">
        <v>1.0362829560049911</v>
      </c>
      <c r="I170">
        <v>1.140293911451298</v>
      </c>
      <c r="K170">
        <v>106.0483807137955</v>
      </c>
      <c r="L170">
        <v>1</v>
      </c>
      <c r="M170">
        <v>0.99427196832533593</v>
      </c>
      <c r="N170">
        <v>1.0004655798415241</v>
      </c>
      <c r="P170" s="114"/>
      <c r="Q170">
        <v>126.83521661724851</v>
      </c>
      <c r="R170">
        <v>1</v>
      </c>
      <c r="S170">
        <v>1.1105876735925859</v>
      </c>
      <c r="T170">
        <v>1.093448775262587</v>
      </c>
      <c r="V170">
        <v>127.0466086449439</v>
      </c>
      <c r="W170">
        <v>1</v>
      </c>
      <c r="X170">
        <v>0.92528888457804326</v>
      </c>
      <c r="Y170">
        <v>0.98339013682924914</v>
      </c>
      <c r="AA170">
        <v>126.90571975141</v>
      </c>
      <c r="AB170">
        <v>1</v>
      </c>
      <c r="AC170">
        <v>1.0764294806355179</v>
      </c>
      <c r="AD170">
        <v>1.0848030318818409</v>
      </c>
      <c r="AF170">
        <v>126.83521661724851</v>
      </c>
      <c r="AG170">
        <v>1</v>
      </c>
      <c r="AH170">
        <v>0.92984302490592075</v>
      </c>
      <c r="AI170">
        <v>0.98504984463204159</v>
      </c>
    </row>
    <row r="171" spans="1:35" x14ac:dyDescent="0.25">
      <c r="A171">
        <v>109.3237738068671</v>
      </c>
      <c r="B171">
        <v>1</v>
      </c>
      <c r="C171">
        <v>1.7480369760398271</v>
      </c>
      <c r="D171">
        <v>1.9033320628545469</v>
      </c>
      <c r="F171">
        <v>87.429984742103585</v>
      </c>
      <c r="G171">
        <v>1</v>
      </c>
      <c r="H171">
        <v>1.0306538357542361</v>
      </c>
      <c r="I171">
        <v>1.136562615436399</v>
      </c>
      <c r="K171">
        <v>109.4692962206921</v>
      </c>
      <c r="L171">
        <v>1</v>
      </c>
      <c r="M171">
        <v>0.9960457226569146</v>
      </c>
      <c r="N171">
        <v>1.002582450011188</v>
      </c>
      <c r="P171" s="114"/>
      <c r="Q171">
        <v>130.9266752178049</v>
      </c>
      <c r="R171">
        <v>1</v>
      </c>
      <c r="S171">
        <v>1.1040797076037929</v>
      </c>
      <c r="T171">
        <v>1.084648723073979</v>
      </c>
      <c r="V171">
        <v>131.14488634316791</v>
      </c>
      <c r="W171">
        <v>1</v>
      </c>
      <c r="X171">
        <v>0.92522630742393286</v>
      </c>
      <c r="Y171">
        <v>0.9829436615775915</v>
      </c>
      <c r="AA171">
        <v>130.99945264661679</v>
      </c>
      <c r="AB171">
        <v>1</v>
      </c>
      <c r="AC171">
        <v>1.073592167133409</v>
      </c>
      <c r="AD171">
        <v>1.0812643915525619</v>
      </c>
      <c r="AF171">
        <v>130.9266752178049</v>
      </c>
      <c r="AG171">
        <v>1</v>
      </c>
      <c r="AH171">
        <v>0.9296574872106087</v>
      </c>
      <c r="AI171">
        <v>0.9845887667205443</v>
      </c>
    </row>
    <row r="172" spans="1:35" x14ac:dyDescent="0.25">
      <c r="A172">
        <v>112.7401417383317</v>
      </c>
      <c r="B172">
        <v>1</v>
      </c>
      <c r="C172">
        <v>1.7202137817972449</v>
      </c>
      <c r="D172">
        <v>1.8739092340628969</v>
      </c>
      <c r="F172">
        <v>90.162171765294318</v>
      </c>
      <c r="G172">
        <v>1</v>
      </c>
      <c r="H172">
        <v>1.02120017923618</v>
      </c>
      <c r="I172">
        <v>1.127705300499156</v>
      </c>
      <c r="K172">
        <v>112.89021172758871</v>
      </c>
      <c r="L172">
        <v>1</v>
      </c>
      <c r="M172">
        <v>0.99823106120941485</v>
      </c>
      <c r="N172">
        <v>1.005124245381916</v>
      </c>
      <c r="P172" s="114"/>
      <c r="Q172">
        <v>135.01813381836129</v>
      </c>
      <c r="R172">
        <v>1</v>
      </c>
      <c r="S172">
        <v>1.100787260219694</v>
      </c>
      <c r="T172">
        <v>1.0793497850633229</v>
      </c>
      <c r="V172">
        <v>135.24316404139191</v>
      </c>
      <c r="W172">
        <v>1</v>
      </c>
      <c r="X172">
        <v>0.92559213989992872</v>
      </c>
      <c r="Y172">
        <v>0.98296471247870942</v>
      </c>
      <c r="AA172">
        <v>135.09318554182349</v>
      </c>
      <c r="AB172">
        <v>1</v>
      </c>
      <c r="AC172">
        <v>1.0701413917013021</v>
      </c>
      <c r="AD172">
        <v>1.07675953634836</v>
      </c>
      <c r="AF172">
        <v>135.01813381836129</v>
      </c>
      <c r="AG172">
        <v>1</v>
      </c>
      <c r="AH172">
        <v>0.92911464101101315</v>
      </c>
      <c r="AI172">
        <v>0.98377092009333489</v>
      </c>
    </row>
    <row r="173" spans="1:35" x14ac:dyDescent="0.25">
      <c r="A173">
        <v>116.15650966979631</v>
      </c>
      <c r="B173">
        <v>1</v>
      </c>
      <c r="C173">
        <v>1.687844245824746</v>
      </c>
      <c r="D173">
        <v>1.841447228677723</v>
      </c>
      <c r="F173">
        <v>92.894358788485064</v>
      </c>
      <c r="G173">
        <v>1</v>
      </c>
      <c r="H173">
        <v>1.0091237868378089</v>
      </c>
      <c r="I173">
        <v>1.1164477472739269</v>
      </c>
      <c r="K173">
        <v>116.3111272344853</v>
      </c>
      <c r="L173">
        <v>1</v>
      </c>
      <c r="M173">
        <v>0.99976017937910844</v>
      </c>
      <c r="N173">
        <v>1.0063563904380901</v>
      </c>
      <c r="P173" s="114"/>
      <c r="Q173">
        <v>139.10959241891771</v>
      </c>
      <c r="R173">
        <v>1</v>
      </c>
      <c r="S173">
        <v>1.0950612334190371</v>
      </c>
      <c r="T173">
        <v>1.0719975096407439</v>
      </c>
      <c r="V173">
        <v>139.3414417396159</v>
      </c>
      <c r="W173">
        <v>1</v>
      </c>
      <c r="X173">
        <v>0.92609937828945155</v>
      </c>
      <c r="Y173">
        <v>0.98408604467021854</v>
      </c>
      <c r="AA173">
        <v>139.1869184370303</v>
      </c>
      <c r="AB173">
        <v>1</v>
      </c>
      <c r="AC173">
        <v>1.0666511489336921</v>
      </c>
      <c r="AD173">
        <v>1.07169150249189</v>
      </c>
      <c r="AF173">
        <v>139.10959241891771</v>
      </c>
      <c r="AG173">
        <v>1</v>
      </c>
      <c r="AH173">
        <v>0.9279599049460785</v>
      </c>
      <c r="AI173">
        <v>0.98154176099077295</v>
      </c>
    </row>
    <row r="174" spans="1:35" x14ac:dyDescent="0.25">
      <c r="A174">
        <v>119.5728776012609</v>
      </c>
      <c r="B174">
        <v>1</v>
      </c>
      <c r="C174">
        <v>1.6546410468999579</v>
      </c>
      <c r="D174">
        <v>1.809945622063001</v>
      </c>
      <c r="F174">
        <v>95.626545811675797</v>
      </c>
      <c r="G174">
        <v>1</v>
      </c>
      <c r="H174">
        <v>0.99908754764157681</v>
      </c>
      <c r="I174">
        <v>1.1072929508219509</v>
      </c>
      <c r="K174">
        <v>119.732042741382</v>
      </c>
      <c r="L174">
        <v>1</v>
      </c>
      <c r="M174">
        <v>1.0009004154705461</v>
      </c>
      <c r="N174">
        <v>1.0066884889093639</v>
      </c>
      <c r="P174" s="114"/>
      <c r="Q174">
        <v>143.20105101947411</v>
      </c>
      <c r="R174">
        <v>1</v>
      </c>
      <c r="S174">
        <v>1.086846110368062</v>
      </c>
      <c r="T174">
        <v>1.06417770885612</v>
      </c>
      <c r="V174">
        <v>143.4397194378399</v>
      </c>
      <c r="W174">
        <v>1</v>
      </c>
      <c r="X174">
        <v>0.92457632642119647</v>
      </c>
      <c r="Y174">
        <v>0.9824409107570089</v>
      </c>
      <c r="AA174">
        <v>143.28065133223711</v>
      </c>
      <c r="AB174">
        <v>1</v>
      </c>
      <c r="AC174">
        <v>1.0619421266205999</v>
      </c>
      <c r="AD174">
        <v>1.0663490691680431</v>
      </c>
      <c r="AF174">
        <v>143.20105101947411</v>
      </c>
      <c r="AG174">
        <v>1</v>
      </c>
      <c r="AH174">
        <v>0.925273805222384</v>
      </c>
      <c r="AI174">
        <v>0.97839937887479633</v>
      </c>
    </row>
    <row r="175" spans="1:35" x14ac:dyDescent="0.25">
      <c r="A175">
        <v>122.9892455327255</v>
      </c>
      <c r="B175">
        <v>1</v>
      </c>
      <c r="C175">
        <v>1.626281508941414</v>
      </c>
      <c r="D175">
        <v>1.7855078400402009</v>
      </c>
      <c r="F175">
        <v>98.35873283486653</v>
      </c>
      <c r="G175">
        <v>1</v>
      </c>
      <c r="H175">
        <v>0.99222047045922501</v>
      </c>
      <c r="I175">
        <v>1.101540276197827</v>
      </c>
      <c r="K175">
        <v>123.15295824827859</v>
      </c>
      <c r="L175">
        <v>1</v>
      </c>
      <c r="M175">
        <v>1.0001887299568919</v>
      </c>
      <c r="N175">
        <v>1.0046993956629759</v>
      </c>
      <c r="P175" s="114"/>
      <c r="Q175">
        <v>147.2925096200305</v>
      </c>
      <c r="R175">
        <v>1</v>
      </c>
      <c r="S175">
        <v>1.081213475963841</v>
      </c>
      <c r="T175">
        <v>1.0594254518037891</v>
      </c>
      <c r="V175">
        <v>147.53799713606389</v>
      </c>
      <c r="W175">
        <v>1</v>
      </c>
      <c r="X175">
        <v>0.92307219977256405</v>
      </c>
      <c r="Y175">
        <v>0.98030492131553759</v>
      </c>
      <c r="AA175">
        <v>147.37438422744381</v>
      </c>
      <c r="AB175">
        <v>1</v>
      </c>
      <c r="AC175">
        <v>1.0577612819668889</v>
      </c>
      <c r="AD175">
        <v>1.062189225062518</v>
      </c>
      <c r="AF175">
        <v>147.2925096200305</v>
      </c>
      <c r="AG175">
        <v>1</v>
      </c>
      <c r="AH175">
        <v>0.92256802976112096</v>
      </c>
      <c r="AI175">
        <v>0.97507085554007777</v>
      </c>
    </row>
    <row r="176" spans="1:35" x14ac:dyDescent="0.25">
      <c r="A176">
        <v>126.4056134641901</v>
      </c>
      <c r="B176">
        <v>1</v>
      </c>
      <c r="C176">
        <v>1.599187508157671</v>
      </c>
      <c r="D176">
        <v>1.7631996721542751</v>
      </c>
      <c r="F176">
        <v>101.0909198580573</v>
      </c>
      <c r="G176">
        <v>1</v>
      </c>
      <c r="H176">
        <v>0.98700444963085643</v>
      </c>
      <c r="I176">
        <v>1.096679741381251</v>
      </c>
      <c r="K176">
        <v>126.5738737551752</v>
      </c>
      <c r="L176">
        <v>1</v>
      </c>
      <c r="M176">
        <v>1.0005788967499749</v>
      </c>
      <c r="N176">
        <v>1.0042675660259219</v>
      </c>
      <c r="P176" s="114"/>
      <c r="Q176">
        <v>151.38396822058689</v>
      </c>
      <c r="R176">
        <v>1</v>
      </c>
      <c r="S176">
        <v>1.079121867991921</v>
      </c>
      <c r="T176">
        <v>1.0573831480998479</v>
      </c>
      <c r="V176">
        <v>151.63627483428789</v>
      </c>
      <c r="W176">
        <v>1</v>
      </c>
      <c r="X176">
        <v>0.92298235332605449</v>
      </c>
      <c r="Y176">
        <v>0.97963300346810633</v>
      </c>
      <c r="AA176">
        <v>151.4681171226506</v>
      </c>
      <c r="AB176">
        <v>1</v>
      </c>
      <c r="AC176">
        <v>1.0523389856300409</v>
      </c>
      <c r="AD176">
        <v>1.0572541093569441</v>
      </c>
      <c r="AF176">
        <v>151.38396822058689</v>
      </c>
      <c r="AG176">
        <v>1</v>
      </c>
      <c r="AH176">
        <v>0.92171607390085486</v>
      </c>
      <c r="AI176">
        <v>0.97355909679110753</v>
      </c>
    </row>
    <row r="177" spans="1:35" x14ac:dyDescent="0.25">
      <c r="A177">
        <v>129.82198139565469</v>
      </c>
      <c r="B177">
        <v>1</v>
      </c>
      <c r="C177">
        <v>1.5761470709650569</v>
      </c>
      <c r="D177">
        <v>1.7455143206807691</v>
      </c>
      <c r="F177">
        <v>103.82310688124799</v>
      </c>
      <c r="G177">
        <v>1</v>
      </c>
      <c r="H177">
        <v>0.98303510173140507</v>
      </c>
      <c r="I177">
        <v>1.092799918754874</v>
      </c>
      <c r="K177">
        <v>129.99478926207189</v>
      </c>
      <c r="L177">
        <v>1</v>
      </c>
      <c r="M177">
        <v>1.0001838260514131</v>
      </c>
      <c r="N177">
        <v>1.003448973780094</v>
      </c>
      <c r="P177" s="114"/>
      <c r="Q177">
        <v>155.47542682114329</v>
      </c>
      <c r="R177">
        <v>1</v>
      </c>
      <c r="S177">
        <v>1.0812017124129509</v>
      </c>
      <c r="T177">
        <v>1.0585109426947601</v>
      </c>
      <c r="V177">
        <v>155.73455253251191</v>
      </c>
      <c r="W177">
        <v>1</v>
      </c>
      <c r="X177">
        <v>0.92603212125454137</v>
      </c>
      <c r="Y177">
        <v>0.98284328939772425</v>
      </c>
      <c r="AA177">
        <v>155.56185001785741</v>
      </c>
      <c r="AB177">
        <v>1</v>
      </c>
      <c r="AC177">
        <v>1.0467921473628941</v>
      </c>
      <c r="AD177">
        <v>1.0516945149538639</v>
      </c>
      <c r="AF177">
        <v>155.47542682114329</v>
      </c>
      <c r="AG177">
        <v>1</v>
      </c>
      <c r="AH177">
        <v>0.92159859123685728</v>
      </c>
      <c r="AI177">
        <v>0.97279095023780937</v>
      </c>
    </row>
    <row r="178" spans="1:35" x14ac:dyDescent="0.25">
      <c r="A178">
        <v>133.23834932711929</v>
      </c>
      <c r="B178">
        <v>1</v>
      </c>
      <c r="C178">
        <v>1.5568695118217231</v>
      </c>
      <c r="D178">
        <v>1.730701883084419</v>
      </c>
      <c r="F178">
        <v>106.5552939044387</v>
      </c>
      <c r="G178">
        <v>1</v>
      </c>
      <c r="H178">
        <v>0.97875899274971667</v>
      </c>
      <c r="I178">
        <v>1.089021168997983</v>
      </c>
      <c r="K178">
        <v>133.41570476896851</v>
      </c>
      <c r="L178">
        <v>1</v>
      </c>
      <c r="M178">
        <v>0.99971309334635161</v>
      </c>
      <c r="N178">
        <v>1.002993668480558</v>
      </c>
      <c r="P178" s="114"/>
      <c r="Q178">
        <v>159.56688542169971</v>
      </c>
      <c r="R178">
        <v>1</v>
      </c>
      <c r="S178">
        <v>1.0789636133741509</v>
      </c>
      <c r="T178">
        <v>1.0558531155746971</v>
      </c>
      <c r="V178">
        <v>159.83283023073591</v>
      </c>
      <c r="W178">
        <v>1</v>
      </c>
      <c r="X178">
        <v>0.9269498533827093</v>
      </c>
      <c r="Y178">
        <v>0.98354351897249093</v>
      </c>
      <c r="AA178">
        <v>159.65558291306419</v>
      </c>
      <c r="AB178">
        <v>1</v>
      </c>
      <c r="AC178">
        <v>1.042976422555306</v>
      </c>
      <c r="AD178">
        <v>1.047729695617557</v>
      </c>
      <c r="AF178">
        <v>159.56688542169971</v>
      </c>
      <c r="AG178">
        <v>1</v>
      </c>
      <c r="AH178">
        <v>0.9214096963528019</v>
      </c>
      <c r="AI178">
        <v>0.97164848544191773</v>
      </c>
    </row>
    <row r="179" spans="1:35" x14ac:dyDescent="0.25">
      <c r="A179">
        <v>136.6547172585839</v>
      </c>
      <c r="B179">
        <v>1</v>
      </c>
      <c r="C179">
        <v>1.5412013994942171</v>
      </c>
      <c r="D179">
        <v>1.717653527113254</v>
      </c>
      <c r="F179">
        <v>109.2874809276295</v>
      </c>
      <c r="G179">
        <v>1</v>
      </c>
      <c r="H179">
        <v>0.9742216105541146</v>
      </c>
      <c r="I179">
        <v>1.084228670104959</v>
      </c>
      <c r="K179">
        <v>136.8366202758651</v>
      </c>
      <c r="L179">
        <v>1</v>
      </c>
      <c r="M179">
        <v>0.99891323130365883</v>
      </c>
      <c r="N179">
        <v>1.0017067640410049</v>
      </c>
      <c r="P179" s="114"/>
      <c r="Q179">
        <v>163.6583440222561</v>
      </c>
      <c r="R179">
        <v>1</v>
      </c>
      <c r="S179">
        <v>1.0731472779133959</v>
      </c>
      <c r="T179">
        <v>1.05015896395714</v>
      </c>
      <c r="V179">
        <v>163.9311079289599</v>
      </c>
      <c r="W179">
        <v>1</v>
      </c>
      <c r="X179">
        <v>0.92761483329278072</v>
      </c>
      <c r="Y179">
        <v>0.98253638071095695</v>
      </c>
      <c r="AA179">
        <v>163.74931580827101</v>
      </c>
      <c r="AB179">
        <v>1</v>
      </c>
      <c r="AC179">
        <v>1.0388793315268681</v>
      </c>
      <c r="AD179">
        <v>1.0440127854486481</v>
      </c>
      <c r="AF179">
        <v>163.6583440222561</v>
      </c>
      <c r="AG179">
        <v>1</v>
      </c>
      <c r="AH179">
        <v>0.92238870397831263</v>
      </c>
      <c r="AI179">
        <v>0.97243457526231059</v>
      </c>
    </row>
    <row r="180" spans="1:35" x14ac:dyDescent="0.25">
      <c r="A180">
        <v>140.07108519004851</v>
      </c>
      <c r="B180">
        <v>1</v>
      </c>
      <c r="C180">
        <v>1.5258411486293411</v>
      </c>
      <c r="D180">
        <v>1.7037305395209441</v>
      </c>
      <c r="F180">
        <v>112.01966795082021</v>
      </c>
      <c r="G180">
        <v>1</v>
      </c>
      <c r="H180">
        <v>0.97138528141603908</v>
      </c>
      <c r="I180">
        <v>1.0824214105118179</v>
      </c>
      <c r="K180">
        <v>140.25753578276181</v>
      </c>
      <c r="L180">
        <v>1</v>
      </c>
      <c r="M180">
        <v>0.9999298065857597</v>
      </c>
      <c r="N180">
        <v>1.00195799640395</v>
      </c>
      <c r="P180" s="114"/>
      <c r="Q180">
        <v>167.7498026228125</v>
      </c>
      <c r="R180">
        <v>1</v>
      </c>
      <c r="S180">
        <v>1.068104254761195</v>
      </c>
      <c r="T180">
        <v>1.0453504339337449</v>
      </c>
      <c r="V180">
        <v>168.0293856271839</v>
      </c>
      <c r="W180">
        <v>1</v>
      </c>
      <c r="X180">
        <v>0.92767119648708318</v>
      </c>
      <c r="Y180">
        <v>0.98096304933835921</v>
      </c>
      <c r="AA180">
        <v>167.84304870347771</v>
      </c>
      <c r="AB180">
        <v>1</v>
      </c>
      <c r="AC180">
        <v>1.0370771771528671</v>
      </c>
      <c r="AD180">
        <v>1.0422147319516879</v>
      </c>
      <c r="AF180">
        <v>167.7498026228125</v>
      </c>
      <c r="AG180">
        <v>1</v>
      </c>
      <c r="AH180">
        <v>0.922871407633436</v>
      </c>
      <c r="AI180">
        <v>0.97290118904779777</v>
      </c>
    </row>
    <row r="181" spans="1:35" x14ac:dyDescent="0.25">
      <c r="A181">
        <v>143.48745312151311</v>
      </c>
      <c r="B181">
        <v>1</v>
      </c>
      <c r="C181">
        <v>1.5088725865526089</v>
      </c>
      <c r="D181">
        <v>1.686293893290455</v>
      </c>
      <c r="F181">
        <v>114.751854974011</v>
      </c>
      <c r="G181">
        <v>1</v>
      </c>
      <c r="H181">
        <v>0.96705268563313074</v>
      </c>
      <c r="I181">
        <v>1.079565810989948</v>
      </c>
      <c r="K181">
        <v>143.6784512896584</v>
      </c>
      <c r="L181">
        <v>1</v>
      </c>
      <c r="M181">
        <v>1.0012564517911891</v>
      </c>
      <c r="N181">
        <v>1.00213692400966</v>
      </c>
      <c r="P181" s="114"/>
      <c r="Q181">
        <v>171.84126122336889</v>
      </c>
      <c r="R181">
        <v>1</v>
      </c>
      <c r="S181">
        <v>1.065772885242849</v>
      </c>
      <c r="T181">
        <v>1.0430708081693369</v>
      </c>
      <c r="V181">
        <v>172.12766332540789</v>
      </c>
      <c r="W181">
        <v>1</v>
      </c>
      <c r="X181">
        <v>0.92657311788560792</v>
      </c>
      <c r="Y181">
        <v>0.97904857444747506</v>
      </c>
      <c r="AA181">
        <v>171.93678159868449</v>
      </c>
      <c r="AB181">
        <v>1</v>
      </c>
      <c r="AC181">
        <v>1.0333582438079849</v>
      </c>
      <c r="AD181">
        <v>1.038254943600124</v>
      </c>
      <c r="AF181">
        <v>171.84126122336889</v>
      </c>
      <c r="AG181">
        <v>1</v>
      </c>
      <c r="AH181">
        <v>0.92141242363138975</v>
      </c>
      <c r="AI181">
        <v>0.97097500825263494</v>
      </c>
    </row>
    <row r="182" spans="1:35" x14ac:dyDescent="0.25">
      <c r="A182">
        <v>146.90382105297769</v>
      </c>
      <c r="B182">
        <v>1</v>
      </c>
      <c r="C182">
        <v>1.489639127971883</v>
      </c>
      <c r="D182">
        <v>1.6652746699031571</v>
      </c>
      <c r="F182">
        <v>117.4840419972017</v>
      </c>
      <c r="G182">
        <v>1</v>
      </c>
      <c r="H182">
        <v>0.96319753899624372</v>
      </c>
      <c r="I182">
        <v>1.0768694881670129</v>
      </c>
      <c r="K182">
        <v>147.09936679655499</v>
      </c>
      <c r="L182">
        <v>1</v>
      </c>
      <c r="M182">
        <v>1.002301995714223</v>
      </c>
      <c r="N182">
        <v>1.0022519080659511</v>
      </c>
      <c r="P182" s="114"/>
      <c r="Q182">
        <v>175.93271982392531</v>
      </c>
      <c r="R182">
        <v>1</v>
      </c>
      <c r="S182">
        <v>1.06712257548386</v>
      </c>
      <c r="T182">
        <v>1.043430850038644</v>
      </c>
      <c r="V182">
        <v>176.22594102363189</v>
      </c>
      <c r="W182">
        <v>1</v>
      </c>
      <c r="X182">
        <v>0.92638792871688513</v>
      </c>
      <c r="Y182">
        <v>0.97869520535076204</v>
      </c>
      <c r="AA182">
        <v>176.0305144938913</v>
      </c>
      <c r="AB182">
        <v>1</v>
      </c>
      <c r="AC182">
        <v>1.0287351040524899</v>
      </c>
      <c r="AD182">
        <v>1.032370606359206</v>
      </c>
      <c r="AF182">
        <v>175.93271982392531</v>
      </c>
      <c r="AG182">
        <v>1</v>
      </c>
      <c r="AH182">
        <v>0.92150767272000011</v>
      </c>
      <c r="AI182">
        <v>0.97071278119625048</v>
      </c>
    </row>
    <row r="183" spans="1:35" x14ac:dyDescent="0.25">
      <c r="A183">
        <v>150.3201889844423</v>
      </c>
      <c r="B183">
        <v>1</v>
      </c>
      <c r="C183">
        <v>1.4715214209366381</v>
      </c>
      <c r="D183">
        <v>1.646049340816887</v>
      </c>
      <c r="F183">
        <v>120.2162290203924</v>
      </c>
      <c r="G183">
        <v>1</v>
      </c>
      <c r="H183">
        <v>0.9582647049233316</v>
      </c>
      <c r="I183">
        <v>1.0715600233605109</v>
      </c>
      <c r="K183">
        <v>150.52028230345161</v>
      </c>
      <c r="L183">
        <v>1</v>
      </c>
      <c r="M183">
        <v>1.001830405000558</v>
      </c>
      <c r="N183">
        <v>1.0017247481056439</v>
      </c>
      <c r="P183" s="114"/>
      <c r="Q183">
        <v>180.0241784244817</v>
      </c>
      <c r="R183">
        <v>1</v>
      </c>
      <c r="S183">
        <v>1.067435810615915</v>
      </c>
      <c r="T183">
        <v>1.042706172649764</v>
      </c>
      <c r="V183">
        <v>180.32421872185591</v>
      </c>
      <c r="W183">
        <v>1</v>
      </c>
      <c r="X183">
        <v>0.92651028536044522</v>
      </c>
      <c r="Y183">
        <v>0.97843052991119617</v>
      </c>
      <c r="AA183">
        <v>180.12424738909809</v>
      </c>
      <c r="AB183">
        <v>1</v>
      </c>
      <c r="AC183">
        <v>1.0254128645725</v>
      </c>
      <c r="AD183">
        <v>1.0280667501704219</v>
      </c>
      <c r="AF183">
        <v>180.0241784244817</v>
      </c>
      <c r="AG183">
        <v>1</v>
      </c>
      <c r="AH183">
        <v>0.92303136152383969</v>
      </c>
      <c r="AI183">
        <v>0.97097892385915407</v>
      </c>
    </row>
    <row r="184" spans="1:35" x14ac:dyDescent="0.25">
      <c r="A184">
        <v>153.7365569159069</v>
      </c>
      <c r="B184">
        <v>1</v>
      </c>
      <c r="C184">
        <v>1.452325142826572</v>
      </c>
      <c r="D184">
        <v>1.6253178115760829</v>
      </c>
      <c r="F184">
        <v>122.94841604358319</v>
      </c>
      <c r="G184">
        <v>1</v>
      </c>
      <c r="H184">
        <v>0.95249247712851237</v>
      </c>
      <c r="I184">
        <v>1.065198423718428</v>
      </c>
      <c r="K184">
        <v>153.94119781034831</v>
      </c>
      <c r="L184">
        <v>1</v>
      </c>
      <c r="M184">
        <v>1.0016726017899751</v>
      </c>
      <c r="N184">
        <v>1.001804250432851</v>
      </c>
      <c r="P184" s="114"/>
      <c r="Q184">
        <v>184.1156370250381</v>
      </c>
      <c r="R184">
        <v>1</v>
      </c>
      <c r="S184">
        <v>1.0673213116442219</v>
      </c>
      <c r="T184">
        <v>1.041579223908464</v>
      </c>
      <c r="V184">
        <v>184.42249642007991</v>
      </c>
      <c r="W184">
        <v>1</v>
      </c>
      <c r="X184">
        <v>0.92656264947067979</v>
      </c>
      <c r="Y184">
        <v>0.97768148755293061</v>
      </c>
      <c r="AA184">
        <v>184.21798028430479</v>
      </c>
      <c r="AB184">
        <v>1</v>
      </c>
      <c r="AC184">
        <v>1.0224585028949931</v>
      </c>
      <c r="AD184">
        <v>1.024886779248956</v>
      </c>
      <c r="AF184">
        <v>184.1156370250381</v>
      </c>
      <c r="AG184">
        <v>1</v>
      </c>
      <c r="AH184">
        <v>0.92384453050243376</v>
      </c>
      <c r="AI184">
        <v>0.9711369110520216</v>
      </c>
    </row>
    <row r="185" spans="1:35" x14ac:dyDescent="0.25">
      <c r="A185">
        <v>157.15292484737151</v>
      </c>
      <c r="B185">
        <v>1</v>
      </c>
      <c r="C185">
        <v>1.4301298905369371</v>
      </c>
      <c r="D185">
        <v>1.6020534483028961</v>
      </c>
      <c r="F185">
        <v>125.6806030667739</v>
      </c>
      <c r="G185">
        <v>1</v>
      </c>
      <c r="H185">
        <v>0.94741650757419371</v>
      </c>
      <c r="I185">
        <v>1.0587711745850881</v>
      </c>
      <c r="K185">
        <v>157.3621133172449</v>
      </c>
      <c r="L185">
        <v>1</v>
      </c>
      <c r="M185">
        <v>1.001506682333561</v>
      </c>
      <c r="N185">
        <v>1.001743289240373</v>
      </c>
      <c r="P185" s="114"/>
      <c r="Q185">
        <v>188.2070956255946</v>
      </c>
      <c r="R185">
        <v>1</v>
      </c>
      <c r="S185">
        <v>1.0677828411467329</v>
      </c>
      <c r="T185">
        <v>1.0415182172026329</v>
      </c>
      <c r="V185">
        <v>188.5207741183039</v>
      </c>
      <c r="W185">
        <v>1</v>
      </c>
      <c r="X185">
        <v>0.9265403490752826</v>
      </c>
      <c r="Y185">
        <v>0.97634094453642983</v>
      </c>
      <c r="AA185">
        <v>188.3117131795116</v>
      </c>
      <c r="AB185">
        <v>1</v>
      </c>
      <c r="AC185">
        <v>1.020983361900534</v>
      </c>
      <c r="AD185">
        <v>1.023761997025832</v>
      </c>
      <c r="AF185">
        <v>188.2070956255946</v>
      </c>
      <c r="AG185">
        <v>1</v>
      </c>
      <c r="AH185">
        <v>0.92536881859406395</v>
      </c>
      <c r="AI185">
        <v>0.97246468999094282</v>
      </c>
    </row>
    <row r="186" spans="1:35" x14ac:dyDescent="0.25">
      <c r="A186">
        <v>160.56929277883609</v>
      </c>
      <c r="B186">
        <v>1</v>
      </c>
      <c r="C186">
        <v>1.4099421858743091</v>
      </c>
      <c r="D186">
        <v>1.581362943923377</v>
      </c>
      <c r="F186">
        <v>128.4127900899646</v>
      </c>
      <c r="G186">
        <v>1</v>
      </c>
      <c r="H186">
        <v>0.94206773870285443</v>
      </c>
      <c r="I186">
        <v>1.0525178667894299</v>
      </c>
      <c r="K186">
        <v>160.7830288241415</v>
      </c>
      <c r="L186">
        <v>1</v>
      </c>
      <c r="M186">
        <v>1.003735533469911</v>
      </c>
      <c r="N186">
        <v>1.0039590666452729</v>
      </c>
      <c r="P186" s="114"/>
      <c r="Q186">
        <v>192.29855422615091</v>
      </c>
      <c r="R186">
        <v>1</v>
      </c>
      <c r="S186">
        <v>1.067382008362308</v>
      </c>
      <c r="T186">
        <v>1.0406454960478819</v>
      </c>
      <c r="V186">
        <v>192.6190518165279</v>
      </c>
      <c r="W186">
        <v>1</v>
      </c>
      <c r="X186">
        <v>0.92652483678631203</v>
      </c>
      <c r="Y186">
        <v>0.97509939781580512</v>
      </c>
      <c r="AA186">
        <v>192.40544607471841</v>
      </c>
      <c r="AB186">
        <v>1</v>
      </c>
      <c r="AC186">
        <v>1.0182341701122291</v>
      </c>
      <c r="AD186">
        <v>1.0218820864450351</v>
      </c>
      <c r="AF186">
        <v>192.29855422615091</v>
      </c>
      <c r="AG186">
        <v>1</v>
      </c>
      <c r="AH186">
        <v>0.92438536520546277</v>
      </c>
      <c r="AI186">
        <v>0.97150975055726707</v>
      </c>
    </row>
    <row r="187" spans="1:35" x14ac:dyDescent="0.25">
      <c r="A187">
        <v>163.98566071030061</v>
      </c>
      <c r="B187">
        <v>1</v>
      </c>
      <c r="C187">
        <v>1.391929101051419</v>
      </c>
      <c r="D187">
        <v>1.5620269588633919</v>
      </c>
      <c r="F187">
        <v>131.14497711315539</v>
      </c>
      <c r="G187">
        <v>1</v>
      </c>
      <c r="H187">
        <v>0.93610595203502278</v>
      </c>
      <c r="I187">
        <v>1.0464597463640659</v>
      </c>
      <c r="K187">
        <v>164.20394433103809</v>
      </c>
      <c r="L187">
        <v>1</v>
      </c>
      <c r="M187">
        <v>1.004838959000399</v>
      </c>
      <c r="N187">
        <v>1.0052061898254461</v>
      </c>
      <c r="P187" s="114"/>
      <c r="Q187">
        <v>196.39001282670731</v>
      </c>
      <c r="R187">
        <v>1</v>
      </c>
      <c r="S187">
        <v>1.0672627318408421</v>
      </c>
      <c r="T187">
        <v>1.0402045166767551</v>
      </c>
      <c r="V187">
        <v>196.7173295147519</v>
      </c>
      <c r="W187">
        <v>1</v>
      </c>
      <c r="X187">
        <v>0.92929883278214886</v>
      </c>
      <c r="Y187">
        <v>0.97714416188229658</v>
      </c>
      <c r="AA187">
        <v>196.49917896992511</v>
      </c>
      <c r="AB187">
        <v>1</v>
      </c>
      <c r="AC187">
        <v>1.0164786098428531</v>
      </c>
      <c r="AD187">
        <v>1.0207340694732461</v>
      </c>
      <c r="AF187">
        <v>196.39001282670731</v>
      </c>
      <c r="AG187">
        <v>1</v>
      </c>
      <c r="AH187">
        <v>0.92553703598730441</v>
      </c>
      <c r="AI187">
        <v>0.97180989192640399</v>
      </c>
    </row>
    <row r="188" spans="1:35" x14ac:dyDescent="0.25">
      <c r="A188">
        <v>167.40202864176521</v>
      </c>
      <c r="B188">
        <v>1</v>
      </c>
      <c r="C188">
        <v>1.3713153699720779</v>
      </c>
      <c r="D188">
        <v>1.5404408638984359</v>
      </c>
      <c r="F188">
        <v>133.8771641363461</v>
      </c>
      <c r="G188">
        <v>1</v>
      </c>
      <c r="H188">
        <v>0.93223005262770797</v>
      </c>
      <c r="I188">
        <v>1.043094929448908</v>
      </c>
      <c r="K188">
        <v>167.62485983793479</v>
      </c>
      <c r="L188">
        <v>1</v>
      </c>
      <c r="M188">
        <v>1.0059542116348259</v>
      </c>
      <c r="N188">
        <v>1.0062598480506439</v>
      </c>
      <c r="P188" s="114"/>
      <c r="Q188">
        <v>200.48147142726381</v>
      </c>
      <c r="R188">
        <v>1</v>
      </c>
      <c r="S188">
        <v>1.065033101347955</v>
      </c>
      <c r="T188">
        <v>1.038256146723886</v>
      </c>
      <c r="V188">
        <v>200.81560721297589</v>
      </c>
      <c r="W188">
        <v>1</v>
      </c>
      <c r="X188">
        <v>0.93104429986822512</v>
      </c>
      <c r="Y188">
        <v>0.97867564567445486</v>
      </c>
      <c r="AA188">
        <v>200.5929118651319</v>
      </c>
      <c r="AB188">
        <v>1</v>
      </c>
      <c r="AC188">
        <v>1.014848504535407</v>
      </c>
      <c r="AD188">
        <v>1.018846329268259</v>
      </c>
      <c r="AF188">
        <v>200.48147142726381</v>
      </c>
      <c r="AG188">
        <v>1</v>
      </c>
      <c r="AH188">
        <v>0.9264092399782653</v>
      </c>
      <c r="AI188">
        <v>0.97128667381800859</v>
      </c>
    </row>
    <row r="189" spans="1:35" x14ac:dyDescent="0.25">
      <c r="A189">
        <v>170.8183965732299</v>
      </c>
      <c r="B189">
        <v>1</v>
      </c>
      <c r="C189">
        <v>1.350582149381423</v>
      </c>
      <c r="D189">
        <v>1.5198572846036369</v>
      </c>
      <c r="F189">
        <v>136.60935115953691</v>
      </c>
      <c r="G189">
        <v>1</v>
      </c>
      <c r="H189">
        <v>0.92913690767081691</v>
      </c>
      <c r="I189">
        <v>1.040134320174994</v>
      </c>
      <c r="K189">
        <v>171.04577534483141</v>
      </c>
      <c r="L189">
        <v>1</v>
      </c>
      <c r="M189">
        <v>1.0051903290731481</v>
      </c>
      <c r="N189">
        <v>1.0048886518499229</v>
      </c>
      <c r="P189" s="114"/>
      <c r="Q189">
        <v>204.57293002782021</v>
      </c>
      <c r="R189">
        <v>1</v>
      </c>
      <c r="S189">
        <v>1.063661442879678</v>
      </c>
      <c r="T189">
        <v>1.037184082067782</v>
      </c>
      <c r="V189">
        <v>204.91388491119989</v>
      </c>
      <c r="W189">
        <v>1</v>
      </c>
      <c r="X189">
        <v>0.93211114011636331</v>
      </c>
      <c r="Y189">
        <v>0.97968905600920619</v>
      </c>
      <c r="AA189">
        <v>204.68664476033871</v>
      </c>
      <c r="AB189">
        <v>1</v>
      </c>
      <c r="AC189">
        <v>1.012408142779369</v>
      </c>
      <c r="AD189">
        <v>1.0157593733099379</v>
      </c>
      <c r="AF189">
        <v>204.57293002782021</v>
      </c>
      <c r="AG189">
        <v>1</v>
      </c>
      <c r="AH189">
        <v>0.92869707571094029</v>
      </c>
      <c r="AI189">
        <v>0.9725775777636263</v>
      </c>
    </row>
    <row r="190" spans="1:35" x14ac:dyDescent="0.25">
      <c r="A190">
        <v>174.2347645046944</v>
      </c>
      <c r="B190">
        <v>1</v>
      </c>
      <c r="C190">
        <v>1.3281362153513181</v>
      </c>
      <c r="D190">
        <v>1.4971166049940989</v>
      </c>
      <c r="F190">
        <v>139.34153818272759</v>
      </c>
      <c r="G190">
        <v>1</v>
      </c>
      <c r="H190">
        <v>0.92937852066919657</v>
      </c>
      <c r="I190">
        <v>1.0409676444633089</v>
      </c>
      <c r="K190">
        <v>174.466690851728</v>
      </c>
      <c r="L190">
        <v>1</v>
      </c>
      <c r="M190">
        <v>1.004815937039115</v>
      </c>
      <c r="N190">
        <v>1.003612781124841</v>
      </c>
      <c r="P190" s="114"/>
      <c r="Q190">
        <v>208.6643886283766</v>
      </c>
      <c r="R190">
        <v>1</v>
      </c>
      <c r="S190">
        <v>1.0648888153679219</v>
      </c>
      <c r="T190">
        <v>1.038968488630245</v>
      </c>
      <c r="V190">
        <v>209.01216260942391</v>
      </c>
      <c r="W190">
        <v>1</v>
      </c>
      <c r="X190">
        <v>0.93292258543880069</v>
      </c>
      <c r="Y190">
        <v>0.98013873214808644</v>
      </c>
      <c r="AA190">
        <v>208.78037765554549</v>
      </c>
      <c r="AB190">
        <v>1</v>
      </c>
      <c r="AC190">
        <v>1.011202984940647</v>
      </c>
      <c r="AD190">
        <v>1.014520931516592</v>
      </c>
      <c r="AF190">
        <v>208.6643886283766</v>
      </c>
      <c r="AG190">
        <v>1</v>
      </c>
      <c r="AH190">
        <v>0.93205679232032224</v>
      </c>
      <c r="AI190">
        <v>0.97594328224017335</v>
      </c>
    </row>
    <row r="191" spans="1:35" x14ac:dyDescent="0.25">
      <c r="A191">
        <v>177.651132436159</v>
      </c>
      <c r="B191">
        <v>1</v>
      </c>
      <c r="C191">
        <v>1.301728861072051</v>
      </c>
      <c r="D191">
        <v>1.4679829203835719</v>
      </c>
      <c r="F191">
        <v>142.07372520591829</v>
      </c>
      <c r="G191">
        <v>1</v>
      </c>
      <c r="H191">
        <v>0.92950297221987255</v>
      </c>
      <c r="I191">
        <v>1.041344902799622</v>
      </c>
      <c r="K191">
        <v>177.88760635862471</v>
      </c>
      <c r="L191">
        <v>1</v>
      </c>
      <c r="M191">
        <v>1.00579876420156</v>
      </c>
      <c r="N191">
        <v>1.004202069930876</v>
      </c>
      <c r="P191" s="114"/>
      <c r="Q191">
        <v>212.75584722893299</v>
      </c>
      <c r="R191">
        <v>1</v>
      </c>
      <c r="S191">
        <v>1.0663171756887859</v>
      </c>
      <c r="T191">
        <v>1.040591395881953</v>
      </c>
      <c r="V191">
        <v>213.11044030764791</v>
      </c>
      <c r="W191">
        <v>1</v>
      </c>
      <c r="X191">
        <v>0.93413701932540849</v>
      </c>
      <c r="Y191">
        <v>0.98038617107483095</v>
      </c>
      <c r="AA191">
        <v>212.87411055075219</v>
      </c>
      <c r="AB191">
        <v>1</v>
      </c>
      <c r="AC191">
        <v>1.0123385053471941</v>
      </c>
      <c r="AD191">
        <v>1.015721255429394</v>
      </c>
      <c r="AF191">
        <v>212.75584722893299</v>
      </c>
      <c r="AG191">
        <v>1</v>
      </c>
      <c r="AH191">
        <v>0.93490453650844729</v>
      </c>
      <c r="AI191">
        <v>0.97958179304610493</v>
      </c>
    </row>
    <row r="192" spans="1:35" x14ac:dyDescent="0.25">
      <c r="A192">
        <v>181.06750036762361</v>
      </c>
      <c r="B192">
        <v>1</v>
      </c>
      <c r="C192">
        <v>1.2772961532699389</v>
      </c>
      <c r="D192">
        <v>1.4391864454238801</v>
      </c>
      <c r="F192">
        <v>144.80591222910911</v>
      </c>
      <c r="G192">
        <v>1</v>
      </c>
      <c r="H192">
        <v>0.9292331977593461</v>
      </c>
      <c r="I192">
        <v>1.041142912087156</v>
      </c>
      <c r="K192">
        <v>181.3085218655213</v>
      </c>
      <c r="L192">
        <v>1</v>
      </c>
      <c r="M192">
        <v>1.0069356384849919</v>
      </c>
      <c r="N192">
        <v>1.0051617324670481</v>
      </c>
      <c r="P192" s="114"/>
      <c r="Q192">
        <v>216.84730582948939</v>
      </c>
      <c r="R192">
        <v>1</v>
      </c>
      <c r="S192">
        <v>1.0684608181091759</v>
      </c>
      <c r="T192">
        <v>1.04267370034662</v>
      </c>
      <c r="V192">
        <v>217.20871800587179</v>
      </c>
      <c r="W192">
        <v>1</v>
      </c>
      <c r="X192">
        <v>0.93511749443366943</v>
      </c>
      <c r="Y192">
        <v>0.98035209344564622</v>
      </c>
      <c r="AA192">
        <v>216.96784344595901</v>
      </c>
      <c r="AB192">
        <v>1</v>
      </c>
      <c r="AC192">
        <v>1.0140831685215239</v>
      </c>
      <c r="AD192">
        <v>1.0172469357578959</v>
      </c>
      <c r="AF192">
        <v>216.84730582948939</v>
      </c>
      <c r="AG192">
        <v>1</v>
      </c>
      <c r="AH192">
        <v>0.93743643315767244</v>
      </c>
      <c r="AI192">
        <v>0.98198364736225552</v>
      </c>
    </row>
    <row r="193" spans="1:35" x14ac:dyDescent="0.25">
      <c r="A193">
        <v>184.48386829908819</v>
      </c>
      <c r="B193">
        <v>1</v>
      </c>
      <c r="C193">
        <v>1.252550763682758</v>
      </c>
      <c r="D193">
        <v>1.41015044797975</v>
      </c>
      <c r="F193">
        <v>147.53809925229979</v>
      </c>
      <c r="G193">
        <v>1</v>
      </c>
      <c r="H193">
        <v>0.92696192047496018</v>
      </c>
      <c r="I193">
        <v>1.038332816359165</v>
      </c>
      <c r="K193">
        <v>184.72943737241789</v>
      </c>
      <c r="L193">
        <v>1</v>
      </c>
      <c r="M193">
        <v>1.006887430486769</v>
      </c>
      <c r="N193">
        <v>1.005122803758316</v>
      </c>
      <c r="P193" s="114"/>
      <c r="Q193">
        <v>220.93876443004581</v>
      </c>
      <c r="R193">
        <v>1</v>
      </c>
      <c r="S193">
        <v>1.0683719988314191</v>
      </c>
      <c r="T193">
        <v>1.042848599480614</v>
      </c>
      <c r="V193">
        <v>221.30699570409581</v>
      </c>
      <c r="W193">
        <v>1</v>
      </c>
      <c r="X193">
        <v>0.9330511576030377</v>
      </c>
      <c r="Y193">
        <v>0.97715633221961773</v>
      </c>
      <c r="AA193">
        <v>221.06157634116579</v>
      </c>
      <c r="AB193">
        <v>1</v>
      </c>
      <c r="AC193">
        <v>1.015407419908074</v>
      </c>
      <c r="AD193">
        <v>1.017780593958318</v>
      </c>
      <c r="AF193">
        <v>220.93876443004581</v>
      </c>
      <c r="AG193">
        <v>1</v>
      </c>
      <c r="AH193">
        <v>0.93871693173395199</v>
      </c>
      <c r="AI193">
        <v>0.98216694323455767</v>
      </c>
    </row>
    <row r="194" spans="1:35" x14ac:dyDescent="0.25">
      <c r="A194">
        <v>187.90023623055279</v>
      </c>
      <c r="B194">
        <v>1</v>
      </c>
      <c r="C194">
        <v>1.2363618959394189</v>
      </c>
      <c r="D194">
        <v>1.390412859965831</v>
      </c>
      <c r="F194">
        <v>150.27028627549061</v>
      </c>
      <c r="G194">
        <v>1</v>
      </c>
      <c r="H194">
        <v>0.92089569371970437</v>
      </c>
      <c r="I194">
        <v>1.0309676016105189</v>
      </c>
      <c r="K194">
        <v>188.15035287931451</v>
      </c>
      <c r="L194">
        <v>1</v>
      </c>
      <c r="M194">
        <v>1.0067981429137749</v>
      </c>
      <c r="N194">
        <v>1.0055328432274959</v>
      </c>
      <c r="P194" s="114"/>
      <c r="Q194">
        <v>225.0302230306022</v>
      </c>
      <c r="R194">
        <v>1</v>
      </c>
      <c r="S194">
        <v>1.068388244745889</v>
      </c>
      <c r="T194">
        <v>1.0431632343920161</v>
      </c>
      <c r="V194">
        <v>225.40527340231981</v>
      </c>
      <c r="W194">
        <v>1</v>
      </c>
      <c r="X194">
        <v>0.93042231298249889</v>
      </c>
      <c r="Y194">
        <v>0.9733247549796854</v>
      </c>
      <c r="AA194">
        <v>225.1553092363726</v>
      </c>
      <c r="AB194">
        <v>1</v>
      </c>
      <c r="AC194">
        <v>1.016622600527874</v>
      </c>
      <c r="AD194">
        <v>1.018782008576693</v>
      </c>
      <c r="AF194">
        <v>225.0302230306022</v>
      </c>
      <c r="AG194">
        <v>1</v>
      </c>
      <c r="AH194">
        <v>0.94088882337119795</v>
      </c>
      <c r="AI194">
        <v>0.98250183243250833</v>
      </c>
    </row>
    <row r="195" spans="1:35" x14ac:dyDescent="0.25">
      <c r="A195">
        <v>191.3166041620174</v>
      </c>
      <c r="B195">
        <v>1</v>
      </c>
      <c r="C195">
        <v>1.2244863208664349</v>
      </c>
      <c r="D195">
        <v>1.374566634507167</v>
      </c>
      <c r="F195">
        <v>153.00247329868131</v>
      </c>
      <c r="G195">
        <v>1</v>
      </c>
      <c r="H195">
        <v>0.91374383066858411</v>
      </c>
      <c r="I195">
        <v>1.021894480602872</v>
      </c>
      <c r="K195">
        <v>191.57126838621119</v>
      </c>
      <c r="L195">
        <v>1</v>
      </c>
      <c r="M195">
        <v>1.007548212878703</v>
      </c>
      <c r="N195">
        <v>1.0066789997471299</v>
      </c>
      <c r="P195" s="114"/>
      <c r="Q195">
        <v>229.12168163115859</v>
      </c>
      <c r="R195">
        <v>1</v>
      </c>
      <c r="S195">
        <v>1.0692996087819691</v>
      </c>
      <c r="T195">
        <v>1.044023361467376</v>
      </c>
      <c r="V195">
        <v>229.50355110054389</v>
      </c>
      <c r="W195">
        <v>1</v>
      </c>
      <c r="X195">
        <v>0.92921548166663825</v>
      </c>
      <c r="Y195">
        <v>0.97088529240013077</v>
      </c>
      <c r="AA195">
        <v>229.2490421315793</v>
      </c>
      <c r="AB195">
        <v>1</v>
      </c>
      <c r="AC195">
        <v>1.017433715446783</v>
      </c>
      <c r="AD195">
        <v>1.0198365713049979</v>
      </c>
      <c r="AF195">
        <v>229.12168163115859</v>
      </c>
      <c r="AG195">
        <v>1</v>
      </c>
      <c r="AH195">
        <v>0.94379387127148584</v>
      </c>
      <c r="AI195">
        <v>0.98444430864565302</v>
      </c>
    </row>
    <row r="196" spans="1:35" x14ac:dyDescent="0.25">
      <c r="A196">
        <v>194.732972093482</v>
      </c>
      <c r="B196">
        <v>1</v>
      </c>
      <c r="C196">
        <v>1.211593629090586</v>
      </c>
      <c r="D196">
        <v>1.3576550685138591</v>
      </c>
      <c r="F196">
        <v>155.73466032187201</v>
      </c>
      <c r="G196">
        <v>1</v>
      </c>
      <c r="H196">
        <v>0.91095676941346604</v>
      </c>
      <c r="I196">
        <v>1.0168379619300081</v>
      </c>
      <c r="K196">
        <v>194.99218389310781</v>
      </c>
      <c r="L196">
        <v>1</v>
      </c>
      <c r="M196">
        <v>1.0085284629527209</v>
      </c>
      <c r="N196">
        <v>1.007975532071721</v>
      </c>
      <c r="P196" s="114"/>
      <c r="Q196">
        <v>233.21314023171499</v>
      </c>
      <c r="R196">
        <v>1</v>
      </c>
      <c r="S196">
        <v>1.0691630318602829</v>
      </c>
      <c r="T196">
        <v>1.043690605695242</v>
      </c>
      <c r="V196">
        <v>233.60182879876791</v>
      </c>
      <c r="W196">
        <v>1</v>
      </c>
      <c r="X196">
        <v>0.93025785757026136</v>
      </c>
      <c r="Y196">
        <v>0.97110434885335528</v>
      </c>
      <c r="AA196">
        <v>233.34277502678609</v>
      </c>
      <c r="AB196">
        <v>1</v>
      </c>
      <c r="AC196">
        <v>1.0185059255645981</v>
      </c>
      <c r="AD196">
        <v>1.021269674902185</v>
      </c>
      <c r="AF196">
        <v>233.21314023171499</v>
      </c>
      <c r="AG196">
        <v>1</v>
      </c>
      <c r="AH196">
        <v>0.94599050499637083</v>
      </c>
      <c r="AI196">
        <v>0.98576994247637839</v>
      </c>
    </row>
    <row r="197" spans="1:35" x14ac:dyDescent="0.25">
      <c r="A197">
        <v>198.14934002494661</v>
      </c>
      <c r="B197">
        <v>1</v>
      </c>
      <c r="C197">
        <v>1.1988562531595051</v>
      </c>
      <c r="D197">
        <v>1.3418936635259699</v>
      </c>
      <c r="F197">
        <v>158.4668473450628</v>
      </c>
      <c r="G197">
        <v>1</v>
      </c>
      <c r="H197">
        <v>0.91159602768194181</v>
      </c>
      <c r="I197">
        <v>1.0156968539424469</v>
      </c>
      <c r="K197">
        <v>198.4130994000044</v>
      </c>
      <c r="L197">
        <v>1</v>
      </c>
      <c r="M197">
        <v>1.00829993989486</v>
      </c>
      <c r="N197">
        <v>1.0074237039570659</v>
      </c>
      <c r="P197" s="114"/>
      <c r="Q197">
        <v>237.30459883227141</v>
      </c>
      <c r="R197">
        <v>1</v>
      </c>
      <c r="S197">
        <v>1.0675803526975871</v>
      </c>
      <c r="T197">
        <v>1.0421654347533571</v>
      </c>
      <c r="V197">
        <v>237.70010649699191</v>
      </c>
      <c r="W197">
        <v>1</v>
      </c>
      <c r="X197">
        <v>0.93156152672672965</v>
      </c>
      <c r="Y197">
        <v>0.97235392611161953</v>
      </c>
      <c r="AA197">
        <v>237.4365079219929</v>
      </c>
      <c r="AB197">
        <v>1</v>
      </c>
      <c r="AC197">
        <v>1.0188793776104319</v>
      </c>
      <c r="AD197">
        <v>1.0216029169581859</v>
      </c>
      <c r="AF197">
        <v>237.30459883227141</v>
      </c>
      <c r="AG197">
        <v>1</v>
      </c>
      <c r="AH197">
        <v>0.94949780528010408</v>
      </c>
      <c r="AI197">
        <v>0.9884054041041993</v>
      </c>
    </row>
    <row r="198" spans="1:35" x14ac:dyDescent="0.25">
      <c r="A198">
        <v>201.56570795641119</v>
      </c>
      <c r="B198">
        <v>1</v>
      </c>
      <c r="C198">
        <v>1.184359067952975</v>
      </c>
      <c r="D198">
        <v>1.3256617259716419</v>
      </c>
      <c r="F198">
        <v>161.19903436825351</v>
      </c>
      <c r="G198">
        <v>1</v>
      </c>
      <c r="H198">
        <v>0.91285209431709824</v>
      </c>
      <c r="I198">
        <v>1.016053518770998</v>
      </c>
      <c r="K198">
        <v>201.8340149069011</v>
      </c>
      <c r="L198">
        <v>1</v>
      </c>
      <c r="M198">
        <v>1.00802230753203</v>
      </c>
      <c r="N198">
        <v>1.0068034507364649</v>
      </c>
      <c r="P198" s="114"/>
      <c r="Q198">
        <v>241.3960574328278</v>
      </c>
      <c r="R198">
        <v>1</v>
      </c>
      <c r="S198">
        <v>1.0653939158854</v>
      </c>
      <c r="T198">
        <v>1.040655110894644</v>
      </c>
      <c r="V198">
        <v>241.7983841952159</v>
      </c>
      <c r="W198">
        <v>1</v>
      </c>
      <c r="X198">
        <v>0.93226503512455894</v>
      </c>
      <c r="Y198">
        <v>0.97259420522383788</v>
      </c>
      <c r="AA198">
        <v>241.53024081719971</v>
      </c>
      <c r="AB198">
        <v>1</v>
      </c>
      <c r="AC198">
        <v>1.0187223717406211</v>
      </c>
      <c r="AD198">
        <v>1.021662076425802</v>
      </c>
      <c r="AF198">
        <v>241.3960574328278</v>
      </c>
      <c r="AG198">
        <v>1</v>
      </c>
      <c r="AH198">
        <v>0.95284268807766337</v>
      </c>
      <c r="AI198">
        <v>0.9905268011298316</v>
      </c>
    </row>
    <row r="199" spans="1:35" x14ac:dyDescent="0.25">
      <c r="A199">
        <v>204.98207588787579</v>
      </c>
      <c r="B199">
        <v>1</v>
      </c>
      <c r="C199">
        <v>1.1682303360992901</v>
      </c>
      <c r="D199">
        <v>1.3063463098132519</v>
      </c>
      <c r="F199">
        <v>163.93122139144421</v>
      </c>
      <c r="G199">
        <v>1</v>
      </c>
      <c r="H199">
        <v>0.91396033454574543</v>
      </c>
      <c r="I199">
        <v>1.0158884562598489</v>
      </c>
      <c r="K199">
        <v>205.25493041379769</v>
      </c>
      <c r="L199">
        <v>1</v>
      </c>
      <c r="M199">
        <v>1.0079072450607931</v>
      </c>
      <c r="N199">
        <v>1.0062323030757649</v>
      </c>
      <c r="P199" s="114"/>
      <c r="Q199">
        <v>245.4875160333842</v>
      </c>
      <c r="R199">
        <v>1</v>
      </c>
      <c r="S199">
        <v>1.0638598821455929</v>
      </c>
      <c r="T199">
        <v>1.040193975855692</v>
      </c>
      <c r="V199">
        <v>245.89666189343981</v>
      </c>
      <c r="W199">
        <v>1</v>
      </c>
      <c r="X199">
        <v>0.93191176087781313</v>
      </c>
      <c r="Y199">
        <v>0.97159256212094436</v>
      </c>
      <c r="AA199">
        <v>245.62397371240641</v>
      </c>
      <c r="AB199">
        <v>1</v>
      </c>
      <c r="AC199">
        <v>1.020463497560101</v>
      </c>
      <c r="AD199">
        <v>1.0234855867800119</v>
      </c>
      <c r="AF199">
        <v>245.4875160333842</v>
      </c>
      <c r="AG199">
        <v>1</v>
      </c>
      <c r="AH199">
        <v>0.95552551823334853</v>
      </c>
      <c r="AI199">
        <v>0.99220418607268568</v>
      </c>
    </row>
    <row r="200" spans="1:35" x14ac:dyDescent="0.25">
      <c r="A200">
        <v>208.3984438193404</v>
      </c>
      <c r="B200">
        <v>1</v>
      </c>
      <c r="C200">
        <v>1.1500816552958151</v>
      </c>
      <c r="D200">
        <v>1.284057153276325</v>
      </c>
      <c r="F200">
        <v>166.663408414635</v>
      </c>
      <c r="G200">
        <v>1</v>
      </c>
      <c r="H200">
        <v>0.91178790199347914</v>
      </c>
      <c r="I200">
        <v>1.0118647564851559</v>
      </c>
      <c r="K200">
        <v>208.67584592069429</v>
      </c>
      <c r="L200">
        <v>1</v>
      </c>
      <c r="M200">
        <v>1.0093178528657669</v>
      </c>
      <c r="N200">
        <v>1.007572317643409</v>
      </c>
      <c r="P200" s="114"/>
      <c r="Q200">
        <v>249.57897463394059</v>
      </c>
      <c r="R200">
        <v>1</v>
      </c>
      <c r="S200">
        <v>1.0617294101073871</v>
      </c>
      <c r="T200">
        <v>1.0392378747113731</v>
      </c>
      <c r="V200">
        <v>249.99493959166381</v>
      </c>
      <c r="W200">
        <v>1</v>
      </c>
      <c r="X200">
        <v>0.93126296660316898</v>
      </c>
      <c r="Y200">
        <v>0.97005533257994669</v>
      </c>
      <c r="AA200">
        <v>249.7177066076132</v>
      </c>
      <c r="AB200">
        <v>1</v>
      </c>
      <c r="AC200">
        <v>1.0224761363925701</v>
      </c>
      <c r="AD200">
        <v>1.025744793040084</v>
      </c>
      <c r="AF200">
        <v>249.57897463394059</v>
      </c>
      <c r="AG200">
        <v>1</v>
      </c>
      <c r="AH200">
        <v>0.95673082358423689</v>
      </c>
      <c r="AI200">
        <v>0.99285761062034483</v>
      </c>
    </row>
    <row r="201" spans="1:35" x14ac:dyDescent="0.25">
      <c r="A201">
        <v>211.81481175080501</v>
      </c>
      <c r="B201">
        <v>1</v>
      </c>
      <c r="C201">
        <v>1.1305208455621569</v>
      </c>
      <c r="D201">
        <v>1.261043701184156</v>
      </c>
      <c r="F201">
        <v>169.3955954378257</v>
      </c>
      <c r="G201">
        <v>1</v>
      </c>
      <c r="H201">
        <v>0.90636756602765889</v>
      </c>
      <c r="I201">
        <v>1.0043348816782081</v>
      </c>
      <c r="K201">
        <v>212.09676142759091</v>
      </c>
      <c r="L201">
        <v>1</v>
      </c>
      <c r="M201">
        <v>1.0103261051795289</v>
      </c>
      <c r="N201">
        <v>1.0091105244958429</v>
      </c>
      <c r="P201" s="114"/>
      <c r="Q201">
        <v>253.67043323449701</v>
      </c>
      <c r="R201">
        <v>1</v>
      </c>
      <c r="S201">
        <v>1.0592865105023179</v>
      </c>
      <c r="T201">
        <v>1.037452568956913</v>
      </c>
      <c r="V201">
        <v>254.0932172898878</v>
      </c>
      <c r="W201">
        <v>1</v>
      </c>
      <c r="X201">
        <v>0.9310548945381828</v>
      </c>
      <c r="Y201">
        <v>0.96916875167550587</v>
      </c>
      <c r="AA201">
        <v>253.81143950282001</v>
      </c>
      <c r="AB201">
        <v>1</v>
      </c>
      <c r="AC201">
        <v>1.0257861162633259</v>
      </c>
      <c r="AD201">
        <v>1.029079414234741</v>
      </c>
      <c r="AF201">
        <v>253.67043323449701</v>
      </c>
      <c r="AG201">
        <v>1</v>
      </c>
      <c r="AH201">
        <v>0.95747509276656317</v>
      </c>
      <c r="AI201">
        <v>0.99327347972079494</v>
      </c>
    </row>
    <row r="202" spans="1:35" x14ac:dyDescent="0.25">
      <c r="A202">
        <v>215.23117968226961</v>
      </c>
      <c r="B202">
        <v>1</v>
      </c>
      <c r="C202">
        <v>1.1156719886144291</v>
      </c>
      <c r="D202">
        <v>1.242903416878065</v>
      </c>
      <c r="F202">
        <v>172.12778246101641</v>
      </c>
      <c r="G202">
        <v>1</v>
      </c>
      <c r="H202">
        <v>0.90043183822884221</v>
      </c>
      <c r="I202">
        <v>0.99559953342177265</v>
      </c>
      <c r="K202">
        <v>215.51767693448761</v>
      </c>
      <c r="L202">
        <v>1</v>
      </c>
      <c r="M202">
        <v>1.011337440474122</v>
      </c>
      <c r="N202">
        <v>1.010689229544256</v>
      </c>
      <c r="P202" s="114"/>
      <c r="Q202">
        <v>257.7618918350534</v>
      </c>
      <c r="R202">
        <v>1</v>
      </c>
      <c r="S202">
        <v>1.05763847824825</v>
      </c>
      <c r="T202">
        <v>1.036476752179041</v>
      </c>
      <c r="V202">
        <v>258.1914949881118</v>
      </c>
      <c r="W202">
        <v>1</v>
      </c>
      <c r="X202">
        <v>0.93116312046894201</v>
      </c>
      <c r="Y202">
        <v>0.96842222002246647</v>
      </c>
      <c r="AA202">
        <v>257.90517239802682</v>
      </c>
      <c r="AB202">
        <v>1</v>
      </c>
      <c r="AC202">
        <v>1.027616308032824</v>
      </c>
      <c r="AD202">
        <v>1.030886099692276</v>
      </c>
      <c r="AF202">
        <v>257.7618918350534</v>
      </c>
      <c r="AG202">
        <v>1</v>
      </c>
      <c r="AH202">
        <v>0.95797046932733754</v>
      </c>
      <c r="AI202">
        <v>0.99298000720603774</v>
      </c>
    </row>
    <row r="203" spans="1:35" x14ac:dyDescent="0.25">
      <c r="A203">
        <v>218.64754761373419</v>
      </c>
      <c r="B203">
        <v>1</v>
      </c>
      <c r="C203">
        <v>1.1026338370266791</v>
      </c>
      <c r="D203">
        <v>1.2260949442712199</v>
      </c>
      <c r="F203">
        <v>174.8599694842072</v>
      </c>
      <c r="G203">
        <v>1</v>
      </c>
      <c r="H203">
        <v>0.89868638587124627</v>
      </c>
      <c r="I203">
        <v>0.99109103621481409</v>
      </c>
      <c r="K203">
        <v>218.9385924413842</v>
      </c>
      <c r="L203">
        <v>1</v>
      </c>
      <c r="M203">
        <v>1.010479736841605</v>
      </c>
      <c r="N203">
        <v>1.010169167056497</v>
      </c>
      <c r="P203" s="114"/>
      <c r="Q203">
        <v>261.8533504356098</v>
      </c>
      <c r="R203">
        <v>1</v>
      </c>
      <c r="S203">
        <v>1.0571199823959789</v>
      </c>
      <c r="T203">
        <v>1.036270008131229</v>
      </c>
      <c r="V203">
        <v>262.28977268633582</v>
      </c>
      <c r="W203">
        <v>1</v>
      </c>
      <c r="X203">
        <v>0.93110850918103183</v>
      </c>
      <c r="Y203">
        <v>0.96734724307136266</v>
      </c>
      <c r="AA203">
        <v>261.99890529323352</v>
      </c>
      <c r="AB203">
        <v>1</v>
      </c>
      <c r="AC203">
        <v>1.0276657625084109</v>
      </c>
      <c r="AD203">
        <v>1.030710637841765</v>
      </c>
      <c r="AF203">
        <v>261.8533504356098</v>
      </c>
      <c r="AG203">
        <v>1</v>
      </c>
      <c r="AH203">
        <v>0.95924813415923726</v>
      </c>
      <c r="AI203">
        <v>0.99322119893139327</v>
      </c>
    </row>
    <row r="204" spans="1:35" x14ac:dyDescent="0.25">
      <c r="A204">
        <v>222.0639155451988</v>
      </c>
      <c r="B204">
        <v>1</v>
      </c>
      <c r="C204">
        <v>1.089673036946412</v>
      </c>
      <c r="D204">
        <v>1.210093455531432</v>
      </c>
      <c r="F204">
        <v>177.5921565073979</v>
      </c>
      <c r="G204">
        <v>1</v>
      </c>
      <c r="H204">
        <v>0.89907257316408751</v>
      </c>
      <c r="I204">
        <v>0.98999580797441644</v>
      </c>
      <c r="K204">
        <v>222.35950794828079</v>
      </c>
      <c r="L204">
        <v>1</v>
      </c>
      <c r="M204">
        <v>1.010503230355758</v>
      </c>
      <c r="N204">
        <v>1.009942405467422</v>
      </c>
      <c r="P204" s="114"/>
      <c r="Q204">
        <v>265.94480903616619</v>
      </c>
      <c r="R204">
        <v>1</v>
      </c>
      <c r="S204">
        <v>1.0588431292479381</v>
      </c>
      <c r="T204">
        <v>1.038268072389755</v>
      </c>
      <c r="V204">
        <v>266.3880503845599</v>
      </c>
      <c r="W204">
        <v>1</v>
      </c>
      <c r="X204">
        <v>0.93198561348380382</v>
      </c>
      <c r="Y204">
        <v>0.96755820546015803</v>
      </c>
      <c r="AA204">
        <v>266.09263818844028</v>
      </c>
      <c r="AB204">
        <v>1</v>
      </c>
      <c r="AC204">
        <v>1.0262195923969859</v>
      </c>
      <c r="AD204">
        <v>1.029136797968998</v>
      </c>
      <c r="AF204">
        <v>265.94480903616619</v>
      </c>
      <c r="AG204">
        <v>1</v>
      </c>
      <c r="AH204">
        <v>0.96045964319798638</v>
      </c>
      <c r="AI204">
        <v>0.99312911200253573</v>
      </c>
    </row>
    <row r="205" spans="1:35" x14ac:dyDescent="0.25">
      <c r="A205">
        <v>225.4802834766634</v>
      </c>
      <c r="B205">
        <v>1</v>
      </c>
      <c r="C205">
        <v>1.078326904297068</v>
      </c>
      <c r="D205">
        <v>1.1961807632003649</v>
      </c>
      <c r="F205">
        <v>180.32434353058861</v>
      </c>
      <c r="G205">
        <v>1</v>
      </c>
      <c r="H205">
        <v>0.89801643230346351</v>
      </c>
      <c r="I205">
        <v>0.98768274916666188</v>
      </c>
      <c r="K205">
        <v>225.78042345517741</v>
      </c>
      <c r="L205">
        <v>1</v>
      </c>
      <c r="M205">
        <v>1.0094493444513939</v>
      </c>
      <c r="N205">
        <v>1.0090828292443561</v>
      </c>
      <c r="P205" s="114"/>
      <c r="Q205">
        <v>270.03626763672258</v>
      </c>
      <c r="R205">
        <v>1</v>
      </c>
      <c r="S205">
        <v>1.0592131389125701</v>
      </c>
      <c r="T205">
        <v>1.0394113291140239</v>
      </c>
      <c r="V205">
        <v>270.48632808278381</v>
      </c>
      <c r="W205">
        <v>1</v>
      </c>
      <c r="X205">
        <v>0.93288190589980491</v>
      </c>
      <c r="Y205">
        <v>0.96788536146267523</v>
      </c>
      <c r="AA205">
        <v>270.18637108364709</v>
      </c>
      <c r="AB205">
        <v>1</v>
      </c>
      <c r="AC205">
        <v>1.02519531912668</v>
      </c>
      <c r="AD205">
        <v>1.028133809259671</v>
      </c>
      <c r="AF205">
        <v>270.03626763672258</v>
      </c>
      <c r="AG205">
        <v>1</v>
      </c>
      <c r="AH205">
        <v>0.96328828562935054</v>
      </c>
      <c r="AI205">
        <v>0.99472527990497084</v>
      </c>
    </row>
    <row r="206" spans="1:35" x14ac:dyDescent="0.25">
      <c r="A206">
        <v>228.89665140812801</v>
      </c>
      <c r="B206">
        <v>1</v>
      </c>
      <c r="C206">
        <v>1.0696220048457661</v>
      </c>
      <c r="D206">
        <v>1.185673078290699</v>
      </c>
      <c r="F206">
        <v>183.0565305537794</v>
      </c>
      <c r="G206">
        <v>1</v>
      </c>
      <c r="H206">
        <v>0.89460667377611458</v>
      </c>
      <c r="I206">
        <v>0.98281098826208713</v>
      </c>
      <c r="K206">
        <v>229.20133896207409</v>
      </c>
      <c r="L206">
        <v>1</v>
      </c>
      <c r="M206">
        <v>1.0097469144013109</v>
      </c>
      <c r="N206">
        <v>1.0098522284649269</v>
      </c>
      <c r="P206" s="114"/>
      <c r="Q206">
        <v>274.12772623727898</v>
      </c>
      <c r="R206">
        <v>1</v>
      </c>
      <c r="S206">
        <v>1.058094698459018</v>
      </c>
      <c r="T206">
        <v>1.038881969626497</v>
      </c>
      <c r="V206">
        <v>274.58460578100778</v>
      </c>
      <c r="W206">
        <v>1</v>
      </c>
      <c r="X206">
        <v>0.93448770096867884</v>
      </c>
      <c r="Y206">
        <v>0.96912494284283057</v>
      </c>
      <c r="AA206">
        <v>274.28010397885379</v>
      </c>
      <c r="AB206">
        <v>1</v>
      </c>
      <c r="AC206">
        <v>1.025478180916636</v>
      </c>
      <c r="AD206">
        <v>1.0281150074474059</v>
      </c>
      <c r="AF206">
        <v>274.12772623727898</v>
      </c>
      <c r="AG206">
        <v>1</v>
      </c>
      <c r="AH206">
        <v>0.96550046693473923</v>
      </c>
      <c r="AI206">
        <v>0.99607499112578701</v>
      </c>
    </row>
    <row r="207" spans="1:35" x14ac:dyDescent="0.25">
      <c r="A207">
        <v>232.31301933959261</v>
      </c>
      <c r="B207">
        <v>1</v>
      </c>
      <c r="C207">
        <v>1.0622827054476589</v>
      </c>
      <c r="D207">
        <v>1.176881999697637</v>
      </c>
      <c r="F207">
        <v>185.7887175769701</v>
      </c>
      <c r="G207">
        <v>1</v>
      </c>
      <c r="H207">
        <v>0.88979861939568239</v>
      </c>
      <c r="I207">
        <v>0.97617456832994676</v>
      </c>
      <c r="K207">
        <v>232.62225446897071</v>
      </c>
      <c r="L207">
        <v>1</v>
      </c>
      <c r="M207">
        <v>1.009193040314073</v>
      </c>
      <c r="N207">
        <v>1.009444261768802</v>
      </c>
      <c r="P207" s="114"/>
      <c r="Q207">
        <v>278.21918483783543</v>
      </c>
      <c r="R207">
        <v>1</v>
      </c>
      <c r="S207">
        <v>1.0571959715792389</v>
      </c>
      <c r="T207">
        <v>1.0387440910075221</v>
      </c>
      <c r="V207">
        <v>278.6828834792318</v>
      </c>
      <c r="W207">
        <v>1</v>
      </c>
      <c r="X207">
        <v>0.93517198834868154</v>
      </c>
      <c r="Y207">
        <v>0.96950030843305968</v>
      </c>
      <c r="AA207">
        <v>278.3738368740606</v>
      </c>
      <c r="AB207">
        <v>1</v>
      </c>
      <c r="AC207">
        <v>1.0258995316144379</v>
      </c>
      <c r="AD207">
        <v>1.028064538602395</v>
      </c>
      <c r="AF207">
        <v>278.21918483783543</v>
      </c>
      <c r="AG207">
        <v>1</v>
      </c>
      <c r="AH207">
        <v>0.96652693852415594</v>
      </c>
      <c r="AI207">
        <v>0.99620935065227878</v>
      </c>
    </row>
    <row r="208" spans="1:35" x14ac:dyDescent="0.25">
      <c r="A208">
        <v>235.72938727105719</v>
      </c>
      <c r="B208">
        <v>1</v>
      </c>
      <c r="C208">
        <v>1.053852361656342</v>
      </c>
      <c r="D208">
        <v>1.1665787849375371</v>
      </c>
      <c r="F208">
        <v>188.52090460016089</v>
      </c>
      <c r="G208">
        <v>1</v>
      </c>
      <c r="H208">
        <v>0.8869239565737751</v>
      </c>
      <c r="I208">
        <v>0.97103297225091545</v>
      </c>
      <c r="K208">
        <v>236.0431699758673</v>
      </c>
      <c r="L208">
        <v>1</v>
      </c>
      <c r="M208">
        <v>1.0092607121228241</v>
      </c>
      <c r="N208">
        <v>1.0096294167812849</v>
      </c>
      <c r="P208" s="114"/>
      <c r="Q208">
        <v>282.31064343839182</v>
      </c>
      <c r="R208">
        <v>1</v>
      </c>
      <c r="S208">
        <v>1.0549713146031841</v>
      </c>
      <c r="T208">
        <v>1.0370770847741839</v>
      </c>
      <c r="V208">
        <v>282.78116117745577</v>
      </c>
      <c r="W208">
        <v>1</v>
      </c>
      <c r="X208">
        <v>0.93517225501192525</v>
      </c>
      <c r="Y208">
        <v>0.96901924160052355</v>
      </c>
      <c r="AA208">
        <v>282.46756976926741</v>
      </c>
      <c r="AB208">
        <v>1</v>
      </c>
      <c r="AC208">
        <v>1.026534425700715</v>
      </c>
      <c r="AD208">
        <v>1.027861092283596</v>
      </c>
      <c r="AF208">
        <v>282.31064343839182</v>
      </c>
      <c r="AG208">
        <v>1</v>
      </c>
      <c r="AH208">
        <v>0.96760705660475277</v>
      </c>
      <c r="AI208">
        <v>0.99666436734570851</v>
      </c>
    </row>
    <row r="209" spans="1:35" x14ac:dyDescent="0.25">
      <c r="A209">
        <v>239.1457552025218</v>
      </c>
      <c r="B209">
        <v>1</v>
      </c>
      <c r="C209">
        <v>1.042852769206567</v>
      </c>
      <c r="D209">
        <v>1.1535757689944459</v>
      </c>
      <c r="F209">
        <v>191.25309162335159</v>
      </c>
      <c r="G209">
        <v>1</v>
      </c>
      <c r="H209">
        <v>0.88664300957487208</v>
      </c>
      <c r="I209">
        <v>0.96814486359139251</v>
      </c>
      <c r="K209">
        <v>239.46408548276401</v>
      </c>
      <c r="L209">
        <v>1</v>
      </c>
      <c r="M209">
        <v>1.0088374601876531</v>
      </c>
      <c r="N209">
        <v>1.0090941722924709</v>
      </c>
      <c r="P209" s="114"/>
      <c r="Q209">
        <v>286.40210203894821</v>
      </c>
      <c r="R209">
        <v>1</v>
      </c>
      <c r="S209">
        <v>1.053058391826124</v>
      </c>
      <c r="T209">
        <v>1.036180685584877</v>
      </c>
      <c r="V209">
        <v>286.8794388756798</v>
      </c>
      <c r="W209">
        <v>1</v>
      </c>
      <c r="X209">
        <v>0.93451165838428574</v>
      </c>
      <c r="Y209">
        <v>0.96776523655184299</v>
      </c>
      <c r="AA209">
        <v>286.56130266447423</v>
      </c>
      <c r="AB209">
        <v>1</v>
      </c>
      <c r="AC209">
        <v>1.0248999283483839</v>
      </c>
      <c r="AD209">
        <v>1.025633302725828</v>
      </c>
      <c r="AF209">
        <v>286.40210203894821</v>
      </c>
      <c r="AG209">
        <v>1</v>
      </c>
      <c r="AH209">
        <v>0.96752614779114821</v>
      </c>
      <c r="AI209">
        <v>0.99566600255023652</v>
      </c>
    </row>
    <row r="210" spans="1:35" x14ac:dyDescent="0.25">
      <c r="A210">
        <v>242.5621231339864</v>
      </c>
      <c r="B210">
        <v>1</v>
      </c>
      <c r="C210">
        <v>1.0340893060977601</v>
      </c>
      <c r="D210">
        <v>1.1427880875399641</v>
      </c>
      <c r="F210">
        <v>193.9852786465423</v>
      </c>
      <c r="G210">
        <v>1</v>
      </c>
      <c r="H210">
        <v>0.88752509453712947</v>
      </c>
      <c r="I210">
        <v>0.96714870734338643</v>
      </c>
      <c r="K210">
        <v>242.8850009896606</v>
      </c>
      <c r="L210">
        <v>1</v>
      </c>
      <c r="M210">
        <v>1.0092799817677369</v>
      </c>
      <c r="N210">
        <v>1.0093750329054509</v>
      </c>
      <c r="P210" s="114"/>
      <c r="Q210">
        <v>290.49356063950461</v>
      </c>
      <c r="R210">
        <v>1</v>
      </c>
      <c r="S210">
        <v>1.050640823286509</v>
      </c>
      <c r="T210">
        <v>1.034951702898276</v>
      </c>
      <c r="V210">
        <v>290.97771657390382</v>
      </c>
      <c r="W210">
        <v>1</v>
      </c>
      <c r="X210">
        <v>0.93379540082628687</v>
      </c>
      <c r="Y210">
        <v>0.96622145139353299</v>
      </c>
      <c r="AA210">
        <v>290.65503555968093</v>
      </c>
      <c r="AB210">
        <v>1</v>
      </c>
      <c r="AC210">
        <v>1.022507447945888</v>
      </c>
      <c r="AD210">
        <v>1.0231751173885859</v>
      </c>
      <c r="AF210">
        <v>290.49356063950461</v>
      </c>
      <c r="AG210">
        <v>1</v>
      </c>
      <c r="AH210">
        <v>0.96705958485675547</v>
      </c>
      <c r="AI210">
        <v>0.99438714023632113</v>
      </c>
    </row>
    <row r="211" spans="1:35" x14ac:dyDescent="0.25">
      <c r="A211">
        <v>245.97849106545101</v>
      </c>
      <c r="B211">
        <v>1</v>
      </c>
      <c r="C211">
        <v>1.024290397881537</v>
      </c>
      <c r="D211">
        <v>1.130068049138816</v>
      </c>
      <c r="F211">
        <v>196.71746566973309</v>
      </c>
      <c r="G211">
        <v>1</v>
      </c>
      <c r="H211">
        <v>0.88914269394840251</v>
      </c>
      <c r="I211">
        <v>0.96702918732114462</v>
      </c>
      <c r="K211">
        <v>246.30591649655719</v>
      </c>
      <c r="L211">
        <v>1</v>
      </c>
      <c r="M211">
        <v>1.0090047986176141</v>
      </c>
      <c r="N211">
        <v>1.008655937154739</v>
      </c>
      <c r="P211" s="114"/>
      <c r="Q211">
        <v>294.585019240061</v>
      </c>
      <c r="R211">
        <v>1</v>
      </c>
      <c r="S211">
        <v>1.049887377383689</v>
      </c>
      <c r="T211">
        <v>1.035139974338424</v>
      </c>
      <c r="V211">
        <v>295.07599427212779</v>
      </c>
      <c r="W211">
        <v>1</v>
      </c>
      <c r="X211">
        <v>0.93321442910766439</v>
      </c>
      <c r="Y211">
        <v>0.9645099170285566</v>
      </c>
      <c r="AA211">
        <v>294.74876845488768</v>
      </c>
      <c r="AB211">
        <v>1</v>
      </c>
      <c r="AC211">
        <v>1.0193404835194171</v>
      </c>
      <c r="AD211">
        <v>1.019912979031727</v>
      </c>
      <c r="AF211">
        <v>294.585019240061</v>
      </c>
      <c r="AG211">
        <v>1</v>
      </c>
      <c r="AH211">
        <v>0.96614810593710942</v>
      </c>
      <c r="AI211">
        <v>0.99297736261273339</v>
      </c>
    </row>
    <row r="212" spans="1:35" x14ac:dyDescent="0.25">
      <c r="A212">
        <v>249.39485899691559</v>
      </c>
      <c r="B212">
        <v>1</v>
      </c>
      <c r="C212">
        <v>1.0096799605867759</v>
      </c>
      <c r="D212">
        <v>1.1122785534846871</v>
      </c>
      <c r="F212">
        <v>199.44965269292379</v>
      </c>
      <c r="G212">
        <v>1</v>
      </c>
      <c r="H212">
        <v>0.89141206531275097</v>
      </c>
      <c r="I212">
        <v>0.96800867958695747</v>
      </c>
      <c r="K212">
        <v>249.72683200345381</v>
      </c>
      <c r="L212">
        <v>1</v>
      </c>
      <c r="M212">
        <v>1.0092264485163209</v>
      </c>
      <c r="N212">
        <v>1.008640222061731</v>
      </c>
      <c r="P212" s="114"/>
      <c r="Q212">
        <v>298.67647784061751</v>
      </c>
      <c r="R212">
        <v>1</v>
      </c>
      <c r="S212">
        <v>1.0496280782534899</v>
      </c>
      <c r="T212">
        <v>1.035570858352268</v>
      </c>
      <c r="V212">
        <v>299.17427197035181</v>
      </c>
      <c r="W212">
        <v>1</v>
      </c>
      <c r="X212">
        <v>0.93250169922691784</v>
      </c>
      <c r="Y212">
        <v>0.96255413820310909</v>
      </c>
      <c r="AA212">
        <v>298.84250135009449</v>
      </c>
      <c r="AB212">
        <v>1</v>
      </c>
      <c r="AC212">
        <v>1.018292699266504</v>
      </c>
      <c r="AD212">
        <v>1.018685387388726</v>
      </c>
      <c r="AF212">
        <v>298.67647784061751</v>
      </c>
      <c r="AG212">
        <v>1</v>
      </c>
      <c r="AH212">
        <v>0.96505987179763253</v>
      </c>
      <c r="AI212">
        <v>0.99153288677809392</v>
      </c>
    </row>
    <row r="213" spans="1:35" x14ac:dyDescent="0.25">
      <c r="A213">
        <v>252.81122692838019</v>
      </c>
      <c r="B213">
        <v>1</v>
      </c>
      <c r="C213">
        <v>0.99455853640918679</v>
      </c>
      <c r="D213">
        <v>1.0937275921615639</v>
      </c>
      <c r="F213">
        <v>202.18183971611461</v>
      </c>
      <c r="G213">
        <v>1</v>
      </c>
      <c r="H213">
        <v>0.8903666173843906</v>
      </c>
      <c r="I213">
        <v>0.96547421452869331</v>
      </c>
      <c r="K213">
        <v>253.14774751035051</v>
      </c>
      <c r="L213">
        <v>1</v>
      </c>
      <c r="M213">
        <v>1.0087216185726859</v>
      </c>
      <c r="N213">
        <v>1.0084273158503909</v>
      </c>
      <c r="P213" s="114"/>
      <c r="Q213">
        <v>302.76793644117379</v>
      </c>
      <c r="R213">
        <v>1</v>
      </c>
      <c r="S213">
        <v>1.0486794515098909</v>
      </c>
      <c r="T213">
        <v>1.0347683459195911</v>
      </c>
      <c r="V213">
        <v>303.27254966857578</v>
      </c>
      <c r="W213">
        <v>1</v>
      </c>
      <c r="X213">
        <v>0.93251422756462266</v>
      </c>
      <c r="Y213">
        <v>0.96160158289504694</v>
      </c>
      <c r="AA213">
        <v>302.93623424530131</v>
      </c>
      <c r="AB213">
        <v>1</v>
      </c>
      <c r="AC213">
        <v>1.0176365347170679</v>
      </c>
      <c r="AD213">
        <v>1.0174906946061759</v>
      </c>
      <c r="AF213">
        <v>302.76793644117379</v>
      </c>
      <c r="AG213">
        <v>1</v>
      </c>
      <c r="AH213">
        <v>0.96548638397914721</v>
      </c>
      <c r="AI213">
        <v>0.99126845434349142</v>
      </c>
    </row>
    <row r="214" spans="1:35" x14ac:dyDescent="0.25">
      <c r="A214">
        <v>256.22759485984483</v>
      </c>
      <c r="B214">
        <v>1</v>
      </c>
      <c r="C214">
        <v>0.98412365341752095</v>
      </c>
      <c r="D214">
        <v>1.0802380485683769</v>
      </c>
      <c r="F214">
        <v>204.91402673930531</v>
      </c>
      <c r="G214">
        <v>1</v>
      </c>
      <c r="H214">
        <v>0.89007943490121966</v>
      </c>
      <c r="I214">
        <v>0.96387571212862055</v>
      </c>
      <c r="K214">
        <v>256.5686630172471</v>
      </c>
      <c r="L214">
        <v>1</v>
      </c>
      <c r="M214">
        <v>1.007893163730389</v>
      </c>
      <c r="N214">
        <v>1.0080998831247809</v>
      </c>
      <c r="P214" s="114"/>
      <c r="Q214">
        <v>306.85939504173018</v>
      </c>
      <c r="R214">
        <v>1</v>
      </c>
      <c r="S214">
        <v>1.047064957194912</v>
      </c>
      <c r="T214">
        <v>1.033336321537043</v>
      </c>
      <c r="V214">
        <v>307.3708273667998</v>
      </c>
      <c r="W214">
        <v>1</v>
      </c>
      <c r="X214">
        <v>0.93327983362204459</v>
      </c>
      <c r="Y214">
        <v>0.96179045553818188</v>
      </c>
      <c r="AA214">
        <v>307.02996714050801</v>
      </c>
      <c r="AB214">
        <v>1</v>
      </c>
      <c r="AC214">
        <v>1.0155088865384001</v>
      </c>
      <c r="AD214">
        <v>1.0149852115604421</v>
      </c>
      <c r="AF214">
        <v>306.85939504173018</v>
      </c>
      <c r="AG214">
        <v>1</v>
      </c>
      <c r="AH214">
        <v>0.96565311488224692</v>
      </c>
      <c r="AI214">
        <v>0.99003839980387731</v>
      </c>
    </row>
    <row r="215" spans="1:35" x14ac:dyDescent="0.25">
      <c r="A215">
        <v>259.64396279130938</v>
      </c>
      <c r="B215">
        <v>1</v>
      </c>
      <c r="C215">
        <v>0.97635829542442354</v>
      </c>
      <c r="D215">
        <v>1.069784487928312</v>
      </c>
      <c r="F215">
        <v>207.64621376249599</v>
      </c>
      <c r="G215">
        <v>1</v>
      </c>
      <c r="H215">
        <v>0.89147623458456848</v>
      </c>
      <c r="I215">
        <v>0.9636226309839635</v>
      </c>
      <c r="K215">
        <v>259.98957852414372</v>
      </c>
      <c r="L215">
        <v>1</v>
      </c>
      <c r="M215">
        <v>1.0060277287295609</v>
      </c>
      <c r="N215">
        <v>1.0063753826559569</v>
      </c>
      <c r="P215" s="114"/>
      <c r="Q215">
        <v>310.95085364228657</v>
      </c>
      <c r="R215">
        <v>1</v>
      </c>
      <c r="S215">
        <v>1.04615661679922</v>
      </c>
      <c r="T215">
        <v>1.032562985038753</v>
      </c>
      <c r="V215">
        <v>311.46910506502383</v>
      </c>
      <c r="W215">
        <v>1</v>
      </c>
      <c r="X215">
        <v>0.93523217042392326</v>
      </c>
      <c r="Y215">
        <v>0.96339840872755689</v>
      </c>
      <c r="AA215">
        <v>311.12370003571482</v>
      </c>
      <c r="AB215">
        <v>1</v>
      </c>
      <c r="AC215">
        <v>1.0130355521885499</v>
      </c>
      <c r="AD215">
        <v>1.0127113193534789</v>
      </c>
      <c r="AF215">
        <v>310.95085364228657</v>
      </c>
      <c r="AG215">
        <v>1</v>
      </c>
      <c r="AH215">
        <v>0.96544484784427009</v>
      </c>
      <c r="AI215">
        <v>0.98872204011979536</v>
      </c>
    </row>
    <row r="216" spans="1:35" x14ac:dyDescent="0.25">
      <c r="A216">
        <v>263.06033072277393</v>
      </c>
      <c r="B216">
        <v>1</v>
      </c>
      <c r="C216">
        <v>0.96967685274273452</v>
      </c>
      <c r="D216">
        <v>1.061123234359816</v>
      </c>
      <c r="F216">
        <v>210.37840078568681</v>
      </c>
      <c r="G216">
        <v>1</v>
      </c>
      <c r="H216">
        <v>0.89305502864171893</v>
      </c>
      <c r="I216">
        <v>0.96363733718882538</v>
      </c>
      <c r="K216">
        <v>263.41049403104029</v>
      </c>
      <c r="L216">
        <v>1</v>
      </c>
      <c r="M216">
        <v>1.005705871689649</v>
      </c>
      <c r="N216">
        <v>1.0060023824711839</v>
      </c>
      <c r="P216" s="114"/>
      <c r="Q216">
        <v>315.04231224284302</v>
      </c>
      <c r="R216">
        <v>1</v>
      </c>
      <c r="S216">
        <v>1.0455242216282861</v>
      </c>
      <c r="T216">
        <v>1.032081072262111</v>
      </c>
      <c r="V216">
        <v>315.56738276324779</v>
      </c>
      <c r="W216">
        <v>1</v>
      </c>
      <c r="X216">
        <v>0.93718422463745699</v>
      </c>
      <c r="Y216">
        <v>0.96463143040348587</v>
      </c>
      <c r="AA216">
        <v>315.21743293092158</v>
      </c>
      <c r="AB216">
        <v>1</v>
      </c>
      <c r="AC216">
        <v>1.0113735100411509</v>
      </c>
      <c r="AD216">
        <v>1.0116624009284609</v>
      </c>
      <c r="AF216">
        <v>315.04231224284302</v>
      </c>
      <c r="AG216">
        <v>1</v>
      </c>
      <c r="AH216">
        <v>0.96551692562828784</v>
      </c>
      <c r="AI216">
        <v>0.98809651019374189</v>
      </c>
    </row>
    <row r="217" spans="1:35" x14ac:dyDescent="0.25">
      <c r="A217">
        <v>266.47669865423848</v>
      </c>
      <c r="B217">
        <v>1</v>
      </c>
      <c r="C217">
        <v>0.96207096826739247</v>
      </c>
      <c r="D217">
        <v>1.0515929763749421</v>
      </c>
      <c r="F217">
        <v>213.11058780887751</v>
      </c>
      <c r="G217">
        <v>1</v>
      </c>
      <c r="H217">
        <v>0.89274170491752514</v>
      </c>
      <c r="I217">
        <v>0.96149617674015098</v>
      </c>
      <c r="K217">
        <v>266.83140953793702</v>
      </c>
      <c r="L217">
        <v>1</v>
      </c>
      <c r="M217">
        <v>1.0057214682192901</v>
      </c>
      <c r="N217">
        <v>1.0060642343644119</v>
      </c>
      <c r="P217" s="114"/>
      <c r="Q217">
        <v>319.13377084339942</v>
      </c>
      <c r="R217">
        <v>1</v>
      </c>
      <c r="S217">
        <v>1.0446632307188921</v>
      </c>
      <c r="T217">
        <v>1.0318151665006841</v>
      </c>
      <c r="V217">
        <v>319.66566046147182</v>
      </c>
      <c r="W217">
        <v>1</v>
      </c>
      <c r="X217">
        <v>0.93806335733521762</v>
      </c>
      <c r="Y217">
        <v>0.96459000674051409</v>
      </c>
      <c r="AA217">
        <v>319.31116582612827</v>
      </c>
      <c r="AB217">
        <v>1</v>
      </c>
      <c r="AC217">
        <v>1.010753500633953</v>
      </c>
      <c r="AD217">
        <v>1.0113900273742631</v>
      </c>
      <c r="AF217">
        <v>319.13377084339942</v>
      </c>
      <c r="AG217">
        <v>1</v>
      </c>
      <c r="AH217">
        <v>0.9647088250143705</v>
      </c>
      <c r="AI217">
        <v>0.9873084215387663</v>
      </c>
    </row>
    <row r="218" spans="1:35" x14ac:dyDescent="0.25">
      <c r="A218">
        <v>269.89306658570308</v>
      </c>
      <c r="B218">
        <v>1</v>
      </c>
      <c r="C218">
        <v>0.95525747385233617</v>
      </c>
      <c r="D218">
        <v>1.042887951091475</v>
      </c>
      <c r="F218">
        <v>215.84277483206819</v>
      </c>
      <c r="G218">
        <v>1</v>
      </c>
      <c r="H218">
        <v>0.89399453137579066</v>
      </c>
      <c r="I218">
        <v>0.96063884556023005</v>
      </c>
      <c r="K218">
        <v>270.25232504483358</v>
      </c>
      <c r="L218">
        <v>1</v>
      </c>
      <c r="M218">
        <v>1.0063443923763951</v>
      </c>
      <c r="N218">
        <v>1.0071237997206191</v>
      </c>
      <c r="P218" s="114"/>
      <c r="Q218">
        <v>323.22522944395593</v>
      </c>
      <c r="R218">
        <v>1</v>
      </c>
      <c r="S218">
        <v>1.043285046440708</v>
      </c>
      <c r="T218">
        <v>1.0314263540009561</v>
      </c>
      <c r="V218">
        <v>323.76393815969578</v>
      </c>
      <c r="W218">
        <v>1</v>
      </c>
      <c r="X218">
        <v>0.93819047329362026</v>
      </c>
      <c r="Y218">
        <v>0.96351217032020675</v>
      </c>
      <c r="AA218">
        <v>323.40489872133509</v>
      </c>
      <c r="AB218">
        <v>1</v>
      </c>
      <c r="AC218">
        <v>1.0090517247911699</v>
      </c>
      <c r="AD218">
        <v>1.0096681284131559</v>
      </c>
      <c r="AF218">
        <v>323.22522944395593</v>
      </c>
      <c r="AG218">
        <v>1</v>
      </c>
      <c r="AH218">
        <v>0.96443415474181282</v>
      </c>
      <c r="AI218">
        <v>0.98675280978963875</v>
      </c>
    </row>
    <row r="219" spans="1:35" x14ac:dyDescent="0.25">
      <c r="A219">
        <v>273.30943451716769</v>
      </c>
      <c r="B219">
        <v>1</v>
      </c>
      <c r="C219">
        <v>0.95087069883441089</v>
      </c>
      <c r="D219">
        <v>1.0369030489480711</v>
      </c>
      <c r="F219">
        <v>218.57496185525901</v>
      </c>
      <c r="G219">
        <v>1</v>
      </c>
      <c r="H219">
        <v>0.89459495280623247</v>
      </c>
      <c r="I219">
        <v>0.958684536251037</v>
      </c>
      <c r="K219">
        <v>273.6732405517302</v>
      </c>
      <c r="L219">
        <v>1</v>
      </c>
      <c r="M219">
        <v>1.0078962843771231</v>
      </c>
      <c r="N219">
        <v>1.009115916271508</v>
      </c>
      <c r="P219" s="114"/>
      <c r="Q219">
        <v>327.31668804451232</v>
      </c>
      <c r="R219">
        <v>1</v>
      </c>
      <c r="S219">
        <v>1.041106588418985</v>
      </c>
      <c r="T219">
        <v>1.0302620577936339</v>
      </c>
      <c r="V219">
        <v>327.86221585791981</v>
      </c>
      <c r="W219">
        <v>1</v>
      </c>
      <c r="X219">
        <v>0.93788709278934523</v>
      </c>
      <c r="Y219">
        <v>0.96230293026015468</v>
      </c>
      <c r="AA219">
        <v>327.4986316165419</v>
      </c>
      <c r="AB219">
        <v>1</v>
      </c>
      <c r="AC219">
        <v>1.005089919897185</v>
      </c>
      <c r="AD219">
        <v>1.0052676224135091</v>
      </c>
      <c r="AF219">
        <v>327.31668804451232</v>
      </c>
      <c r="AG219">
        <v>1</v>
      </c>
      <c r="AH219">
        <v>0.96505009495068272</v>
      </c>
      <c r="AI219">
        <v>0.98680858106724401</v>
      </c>
    </row>
    <row r="220" spans="1:35" x14ac:dyDescent="0.25">
      <c r="A220">
        <v>276.72580244863241</v>
      </c>
      <c r="B220">
        <v>1</v>
      </c>
      <c r="C220">
        <v>0.94446117093086446</v>
      </c>
      <c r="D220">
        <v>1.029153372437956</v>
      </c>
      <c r="F220">
        <v>221.30714887844971</v>
      </c>
      <c r="G220">
        <v>1</v>
      </c>
      <c r="H220">
        <v>0.89357572875359459</v>
      </c>
      <c r="I220">
        <v>0.95514779444516207</v>
      </c>
      <c r="K220">
        <v>277.09415605862682</v>
      </c>
      <c r="L220">
        <v>1</v>
      </c>
      <c r="M220">
        <v>1.0084791645933899</v>
      </c>
      <c r="N220">
        <v>1.009894958344145</v>
      </c>
      <c r="P220" s="114"/>
      <c r="Q220">
        <v>331.40814664506871</v>
      </c>
      <c r="R220">
        <v>1</v>
      </c>
      <c r="S220">
        <v>1.0402705619544499</v>
      </c>
      <c r="T220">
        <v>1.02986894135851</v>
      </c>
      <c r="V220">
        <v>331.96049355614377</v>
      </c>
      <c r="W220">
        <v>1</v>
      </c>
      <c r="X220">
        <v>0.93874291806250776</v>
      </c>
      <c r="Y220">
        <v>0.96252833379947378</v>
      </c>
      <c r="AA220">
        <v>331.59236451174871</v>
      </c>
      <c r="AB220">
        <v>1</v>
      </c>
      <c r="AC220">
        <v>1.002529541106755</v>
      </c>
      <c r="AD220">
        <v>1.0023608781098401</v>
      </c>
      <c r="AF220">
        <v>331.40814664506871</v>
      </c>
      <c r="AG220">
        <v>1</v>
      </c>
      <c r="AH220">
        <v>0.96582217604912413</v>
      </c>
      <c r="AI220">
        <v>0.98694253796934739</v>
      </c>
    </row>
    <row r="221" spans="1:35" x14ac:dyDescent="0.25">
      <c r="A221">
        <v>280.14217038009701</v>
      </c>
      <c r="B221">
        <v>1</v>
      </c>
      <c r="C221">
        <v>0.93720695894219797</v>
      </c>
      <c r="D221">
        <v>1.020434031399901</v>
      </c>
      <c r="F221">
        <v>224.03933590164041</v>
      </c>
      <c r="G221">
        <v>1</v>
      </c>
      <c r="H221">
        <v>0.89098964772451394</v>
      </c>
      <c r="I221">
        <v>0.94985510378814708</v>
      </c>
      <c r="K221">
        <v>280.5150715655235</v>
      </c>
      <c r="L221">
        <v>1</v>
      </c>
      <c r="M221">
        <v>1.007718791370271</v>
      </c>
      <c r="N221">
        <v>1.0091638057783521</v>
      </c>
      <c r="P221" s="114"/>
      <c r="Q221">
        <v>335.4996052456251</v>
      </c>
      <c r="R221">
        <v>1</v>
      </c>
      <c r="S221">
        <v>1.0405615625935001</v>
      </c>
      <c r="T221">
        <v>1.0301690419756659</v>
      </c>
      <c r="V221">
        <v>336.0587712543678</v>
      </c>
      <c r="W221">
        <v>1</v>
      </c>
      <c r="X221">
        <v>0.93959097441715655</v>
      </c>
      <c r="Y221">
        <v>0.96270763295500572</v>
      </c>
      <c r="AA221">
        <v>335.68609740695553</v>
      </c>
      <c r="AB221">
        <v>1</v>
      </c>
      <c r="AC221">
        <v>0.99972531356689431</v>
      </c>
      <c r="AD221">
        <v>0.9996669589256334</v>
      </c>
      <c r="AF221">
        <v>335.4996052456251</v>
      </c>
      <c r="AG221">
        <v>1</v>
      </c>
      <c r="AH221">
        <v>0.96626666397078009</v>
      </c>
      <c r="AI221">
        <v>0.98692644970395205</v>
      </c>
    </row>
    <row r="222" spans="1:35" x14ac:dyDescent="0.25">
      <c r="A222">
        <v>283.55853831156151</v>
      </c>
      <c r="B222">
        <v>1</v>
      </c>
      <c r="C222">
        <v>0.93213329154879809</v>
      </c>
      <c r="D222">
        <v>1.014432406989376</v>
      </c>
      <c r="F222">
        <v>226.7715229248312</v>
      </c>
      <c r="G222">
        <v>1</v>
      </c>
      <c r="H222">
        <v>0.8912320072418386</v>
      </c>
      <c r="I222">
        <v>0.94765551777869139</v>
      </c>
      <c r="K222">
        <v>283.93598707242012</v>
      </c>
      <c r="L222">
        <v>1</v>
      </c>
      <c r="M222">
        <v>1.0062423627398489</v>
      </c>
      <c r="N222">
        <v>1.0077427804278321</v>
      </c>
      <c r="P222" s="114"/>
      <c r="Q222">
        <v>339.59106384618138</v>
      </c>
      <c r="R222">
        <v>1</v>
      </c>
      <c r="S222">
        <v>1.0404866234956329</v>
      </c>
      <c r="T222">
        <v>1.030235597718467</v>
      </c>
      <c r="V222">
        <v>340.15704895259182</v>
      </c>
      <c r="W222">
        <v>1</v>
      </c>
      <c r="X222">
        <v>0.94065707086133432</v>
      </c>
      <c r="Y222">
        <v>0.96289903287834899</v>
      </c>
      <c r="AA222">
        <v>339.77983030216222</v>
      </c>
      <c r="AB222">
        <v>1</v>
      </c>
      <c r="AC222">
        <v>0.99760500164834143</v>
      </c>
      <c r="AD222">
        <v>0.99792700683274094</v>
      </c>
      <c r="AF222">
        <v>339.59106384618138</v>
      </c>
      <c r="AG222">
        <v>1</v>
      </c>
      <c r="AH222">
        <v>0.96577470175664137</v>
      </c>
      <c r="AI222">
        <v>0.98601781965779411</v>
      </c>
    </row>
    <row r="223" spans="1:35" x14ac:dyDescent="0.25">
      <c r="A223">
        <v>286.97490624302611</v>
      </c>
      <c r="B223">
        <v>1</v>
      </c>
      <c r="C223">
        <v>0.92903822340483333</v>
      </c>
      <c r="D223">
        <v>1.009722076565027</v>
      </c>
      <c r="F223">
        <v>229.50370994802191</v>
      </c>
      <c r="G223">
        <v>1</v>
      </c>
      <c r="H223">
        <v>0.89390540110838468</v>
      </c>
      <c r="I223">
        <v>0.94828292350768306</v>
      </c>
      <c r="K223">
        <v>287.35690257931668</v>
      </c>
      <c r="L223">
        <v>1</v>
      </c>
      <c r="M223">
        <v>1.0060332170670701</v>
      </c>
      <c r="N223">
        <v>1.0077290992590939</v>
      </c>
      <c r="P223" s="114"/>
      <c r="Q223">
        <v>343.68252244673778</v>
      </c>
      <c r="R223">
        <v>1</v>
      </c>
      <c r="S223">
        <v>1.0400733663060739</v>
      </c>
      <c r="T223">
        <v>1.0305654508140469</v>
      </c>
      <c r="V223">
        <v>344.25532665081579</v>
      </c>
      <c r="W223">
        <v>1</v>
      </c>
      <c r="X223">
        <v>0.9423513396640677</v>
      </c>
      <c r="Y223">
        <v>0.96375229024670672</v>
      </c>
      <c r="AA223">
        <v>343.87356319736898</v>
      </c>
      <c r="AB223">
        <v>1</v>
      </c>
      <c r="AC223">
        <v>0.99523787177076362</v>
      </c>
      <c r="AD223">
        <v>0.99577129439215661</v>
      </c>
      <c r="AF223">
        <v>343.68252244673778</v>
      </c>
      <c r="AG223">
        <v>1</v>
      </c>
      <c r="AH223">
        <v>0.96453774554014526</v>
      </c>
      <c r="AI223">
        <v>0.98429754701793282</v>
      </c>
    </row>
    <row r="224" spans="1:35" x14ac:dyDescent="0.25">
      <c r="A224">
        <v>290.39127417449072</v>
      </c>
      <c r="B224">
        <v>1</v>
      </c>
      <c r="C224">
        <v>0.92847836247221227</v>
      </c>
      <c r="D224">
        <v>1.0078303756315361</v>
      </c>
      <c r="F224">
        <v>232.23589697121261</v>
      </c>
      <c r="G224">
        <v>1</v>
      </c>
      <c r="H224">
        <v>0.8963831559177009</v>
      </c>
      <c r="I224">
        <v>0.94868195588647541</v>
      </c>
      <c r="K224">
        <v>290.77781808621341</v>
      </c>
      <c r="L224">
        <v>1</v>
      </c>
      <c r="M224">
        <v>1.0064117665618859</v>
      </c>
      <c r="N224">
        <v>1.0085240394709749</v>
      </c>
      <c r="P224" s="114"/>
      <c r="Q224">
        <v>347.77398104729428</v>
      </c>
      <c r="R224">
        <v>1</v>
      </c>
      <c r="S224">
        <v>1.0392454675220579</v>
      </c>
      <c r="T224">
        <v>1.030699534780648</v>
      </c>
      <c r="V224">
        <v>348.35360434903981</v>
      </c>
      <c r="W224">
        <v>1</v>
      </c>
      <c r="X224">
        <v>0.94432217964515353</v>
      </c>
      <c r="Y224">
        <v>0.96506484202716203</v>
      </c>
      <c r="AA224">
        <v>347.96729609257579</v>
      </c>
      <c r="AB224">
        <v>1</v>
      </c>
      <c r="AC224">
        <v>0.99423599549956032</v>
      </c>
      <c r="AD224">
        <v>0.99502057993410664</v>
      </c>
      <c r="AF224">
        <v>347.77398104729428</v>
      </c>
      <c r="AG224">
        <v>1</v>
      </c>
      <c r="AH224">
        <v>0.96254331787493386</v>
      </c>
      <c r="AI224">
        <v>0.98198739463053875</v>
      </c>
    </row>
    <row r="225" spans="1:35" x14ac:dyDescent="0.25">
      <c r="A225">
        <v>293.80764210595532</v>
      </c>
      <c r="B225">
        <v>1</v>
      </c>
      <c r="C225">
        <v>0.92745614941365717</v>
      </c>
      <c r="D225">
        <v>1.0053534849532171</v>
      </c>
      <c r="F225">
        <v>234.9680839944034</v>
      </c>
      <c r="G225">
        <v>1</v>
      </c>
      <c r="H225">
        <v>0.89935532829664311</v>
      </c>
      <c r="I225">
        <v>0.94945683472039943</v>
      </c>
      <c r="K225">
        <v>294.19873359310998</v>
      </c>
      <c r="L225">
        <v>1</v>
      </c>
      <c r="M225">
        <v>1.0058286715053579</v>
      </c>
      <c r="N225">
        <v>1.008367241632905</v>
      </c>
      <c r="P225" s="114"/>
      <c r="Q225">
        <v>351.86543964785068</v>
      </c>
      <c r="R225">
        <v>1</v>
      </c>
      <c r="S225">
        <v>1.0369582631710901</v>
      </c>
      <c r="T225">
        <v>1.029206253660897</v>
      </c>
      <c r="V225">
        <v>352.45188204726378</v>
      </c>
      <c r="W225">
        <v>1</v>
      </c>
      <c r="X225">
        <v>0.94660605486209271</v>
      </c>
      <c r="Y225">
        <v>0.96706842391724623</v>
      </c>
      <c r="AA225">
        <v>352.06102898778261</v>
      </c>
      <c r="AB225">
        <v>1</v>
      </c>
      <c r="AC225">
        <v>0.99318900101864893</v>
      </c>
      <c r="AD225">
        <v>0.99429380437391057</v>
      </c>
      <c r="AF225">
        <v>351.86543964785068</v>
      </c>
      <c r="AG225">
        <v>1</v>
      </c>
      <c r="AH225">
        <v>0.96153224851132324</v>
      </c>
      <c r="AI225">
        <v>0.98106222292465062</v>
      </c>
    </row>
    <row r="226" spans="1:35" x14ac:dyDescent="0.25">
      <c r="A226">
        <v>297.22401003741987</v>
      </c>
      <c r="B226">
        <v>1</v>
      </c>
      <c r="C226">
        <v>0.92280297092640495</v>
      </c>
      <c r="D226">
        <v>0.99814748967115596</v>
      </c>
      <c r="F226">
        <v>237.7002710175941</v>
      </c>
      <c r="G226">
        <v>1</v>
      </c>
      <c r="H226">
        <v>0.90384130577386079</v>
      </c>
      <c r="I226">
        <v>0.95205711014090533</v>
      </c>
      <c r="K226">
        <v>297.6196491000066</v>
      </c>
      <c r="L226">
        <v>1</v>
      </c>
      <c r="M226">
        <v>1.005700249455808</v>
      </c>
      <c r="N226">
        <v>1.0084566042238801</v>
      </c>
      <c r="P226" s="114"/>
      <c r="Q226">
        <v>355.95689824840707</v>
      </c>
      <c r="R226">
        <v>1</v>
      </c>
      <c r="S226">
        <v>1.037452386349923</v>
      </c>
      <c r="T226">
        <v>1.030324399813797</v>
      </c>
      <c r="V226">
        <v>356.5501597454878</v>
      </c>
      <c r="W226">
        <v>1</v>
      </c>
      <c r="X226">
        <v>0.94806257775190639</v>
      </c>
      <c r="Y226">
        <v>0.96820190066850897</v>
      </c>
      <c r="AA226">
        <v>356.15476188298931</v>
      </c>
      <c r="AB226">
        <v>1</v>
      </c>
      <c r="AC226">
        <v>0.99201388571699189</v>
      </c>
      <c r="AD226">
        <v>0.99348638963619995</v>
      </c>
      <c r="AF226">
        <v>355.95689824840707</v>
      </c>
      <c r="AG226">
        <v>1</v>
      </c>
      <c r="AH226">
        <v>0.96164801322697424</v>
      </c>
      <c r="AI226">
        <v>0.98112666461699705</v>
      </c>
    </row>
    <row r="227" spans="1:35" x14ac:dyDescent="0.25">
      <c r="A227">
        <v>300.64037796888448</v>
      </c>
      <c r="B227">
        <v>1</v>
      </c>
      <c r="C227">
        <v>0.91898150803855772</v>
      </c>
      <c r="D227">
        <v>0.99142369679085784</v>
      </c>
      <c r="F227">
        <v>240.43245804078489</v>
      </c>
      <c r="G227">
        <v>1</v>
      </c>
      <c r="H227">
        <v>0.90628184712748072</v>
      </c>
      <c r="I227">
        <v>0.95272206259213155</v>
      </c>
      <c r="K227">
        <v>301.04056460690322</v>
      </c>
      <c r="L227">
        <v>1</v>
      </c>
      <c r="M227">
        <v>1.0043592902982099</v>
      </c>
      <c r="N227">
        <v>1.0070718985961831</v>
      </c>
      <c r="P227" s="114"/>
      <c r="Q227">
        <v>360.04835684896352</v>
      </c>
      <c r="R227">
        <v>1</v>
      </c>
      <c r="S227">
        <v>1.039113130742914</v>
      </c>
      <c r="T227">
        <v>1.0326119048686719</v>
      </c>
      <c r="V227">
        <v>360.64843744371183</v>
      </c>
      <c r="W227">
        <v>1</v>
      </c>
      <c r="X227">
        <v>0.95033299215731959</v>
      </c>
      <c r="Y227">
        <v>0.96995115800010001</v>
      </c>
      <c r="AA227">
        <v>360.24849477819612</v>
      </c>
      <c r="AB227">
        <v>1</v>
      </c>
      <c r="AC227">
        <v>0.99157481647042278</v>
      </c>
      <c r="AD227">
        <v>0.99342072674079329</v>
      </c>
      <c r="AF227">
        <v>360.04835684896352</v>
      </c>
      <c r="AG227">
        <v>1</v>
      </c>
      <c r="AH227">
        <v>0.96169157938918304</v>
      </c>
      <c r="AI227">
        <v>0.98099713051806758</v>
      </c>
    </row>
    <row r="228" spans="1:35" x14ac:dyDescent="0.25">
      <c r="A228">
        <v>304.05674590034909</v>
      </c>
      <c r="B228">
        <v>1</v>
      </c>
      <c r="C228">
        <v>0.91591973047296005</v>
      </c>
      <c r="D228">
        <v>0.98582718918128287</v>
      </c>
      <c r="F228">
        <v>243.1646450639756</v>
      </c>
      <c r="G228">
        <v>1</v>
      </c>
      <c r="H228">
        <v>0.90697483978742632</v>
      </c>
      <c r="I228">
        <v>0.95151402412143471</v>
      </c>
      <c r="K228">
        <v>304.46148011379989</v>
      </c>
      <c r="L228">
        <v>1</v>
      </c>
      <c r="M228">
        <v>1.0029023536954169</v>
      </c>
      <c r="N228">
        <v>1.005764559794081</v>
      </c>
      <c r="P228" s="114"/>
      <c r="Q228">
        <v>364.13981544951992</v>
      </c>
      <c r="R228">
        <v>1</v>
      </c>
      <c r="S228">
        <v>1.040186796653608</v>
      </c>
      <c r="T228">
        <v>1.0345358244652401</v>
      </c>
      <c r="V228">
        <v>364.74671514193568</v>
      </c>
      <c r="W228">
        <v>1</v>
      </c>
      <c r="X228">
        <v>0.95266073441191534</v>
      </c>
      <c r="Y228">
        <v>0.97149537837223399</v>
      </c>
      <c r="AA228">
        <v>364.34222767340287</v>
      </c>
      <c r="AB228">
        <v>1</v>
      </c>
      <c r="AC228">
        <v>0.99144231908869551</v>
      </c>
      <c r="AD228">
        <v>0.99368004304585744</v>
      </c>
      <c r="AF228">
        <v>364.13981544951992</v>
      </c>
      <c r="AG228">
        <v>1</v>
      </c>
      <c r="AH228">
        <v>0.96018896899393491</v>
      </c>
      <c r="AI228">
        <v>0.97896197595786671</v>
      </c>
    </row>
    <row r="229" spans="1:35" x14ac:dyDescent="0.25">
      <c r="A229">
        <v>307.47311383181369</v>
      </c>
      <c r="B229">
        <v>1</v>
      </c>
      <c r="C229">
        <v>0.91263913002120822</v>
      </c>
      <c r="D229">
        <v>0.980539247255927</v>
      </c>
      <c r="F229">
        <v>245.8968320871663</v>
      </c>
      <c r="G229">
        <v>1</v>
      </c>
      <c r="H229">
        <v>0.90708964837437522</v>
      </c>
      <c r="I229">
        <v>0.9494720723852339</v>
      </c>
      <c r="K229">
        <v>307.88239562069651</v>
      </c>
      <c r="L229">
        <v>1</v>
      </c>
      <c r="M229">
        <v>1.0018552359366391</v>
      </c>
      <c r="N229">
        <v>1.0052818918222599</v>
      </c>
      <c r="P229" s="114"/>
      <c r="Q229">
        <v>368.23127405007631</v>
      </c>
      <c r="R229">
        <v>1</v>
      </c>
      <c r="S229">
        <v>1.0410427916224829</v>
      </c>
      <c r="T229">
        <v>1.0362088594301251</v>
      </c>
      <c r="V229">
        <v>368.84499284015982</v>
      </c>
      <c r="W229">
        <v>1</v>
      </c>
      <c r="X229">
        <v>0.95443366385398454</v>
      </c>
      <c r="Y229">
        <v>0.97261705825560651</v>
      </c>
      <c r="AA229">
        <v>368.43596056860957</v>
      </c>
      <c r="AB229">
        <v>1</v>
      </c>
      <c r="AC229">
        <v>0.98970479468262518</v>
      </c>
      <c r="AD229">
        <v>0.99261207381788652</v>
      </c>
      <c r="AF229">
        <v>368.23127405007631</v>
      </c>
      <c r="AG229">
        <v>1</v>
      </c>
      <c r="AH229">
        <v>0.95837707708868836</v>
      </c>
      <c r="AI229">
        <v>0.97680688743461508</v>
      </c>
    </row>
    <row r="230" spans="1:35" x14ac:dyDescent="0.25">
      <c r="A230">
        <v>310.8894817632783</v>
      </c>
      <c r="B230">
        <v>1</v>
      </c>
      <c r="C230">
        <v>0.90834567644862085</v>
      </c>
      <c r="D230">
        <v>0.97470152598815729</v>
      </c>
      <c r="F230">
        <v>248.62901911035709</v>
      </c>
      <c r="G230">
        <v>1</v>
      </c>
      <c r="H230">
        <v>0.90631386700482996</v>
      </c>
      <c r="I230">
        <v>0.94638260171032729</v>
      </c>
      <c r="K230">
        <v>311.30331112759308</v>
      </c>
      <c r="L230">
        <v>1</v>
      </c>
      <c r="M230">
        <v>1.0008478399628089</v>
      </c>
      <c r="N230">
        <v>1.0047303924096831</v>
      </c>
      <c r="P230" s="114"/>
      <c r="Q230">
        <v>372.3227326506327</v>
      </c>
      <c r="R230">
        <v>1</v>
      </c>
      <c r="S230">
        <v>1.0390744409829269</v>
      </c>
      <c r="T230">
        <v>1.0350225671779569</v>
      </c>
      <c r="V230">
        <v>372.94327053838367</v>
      </c>
      <c r="W230">
        <v>1</v>
      </c>
      <c r="X230">
        <v>0.95547792994422343</v>
      </c>
      <c r="Y230">
        <v>0.97323132641592158</v>
      </c>
      <c r="AA230">
        <v>372.52969346381639</v>
      </c>
      <c r="AB230">
        <v>1</v>
      </c>
      <c r="AC230">
        <v>0.98531315463481994</v>
      </c>
      <c r="AD230">
        <v>0.98907352125827608</v>
      </c>
      <c r="AF230">
        <v>372.3227326506327</v>
      </c>
      <c r="AG230">
        <v>1</v>
      </c>
      <c r="AH230">
        <v>0.95666827984477554</v>
      </c>
      <c r="AI230">
        <v>0.97497920205866839</v>
      </c>
    </row>
    <row r="231" spans="1:35" x14ac:dyDescent="0.25">
      <c r="A231">
        <v>314.3058496947429</v>
      </c>
      <c r="B231">
        <v>1</v>
      </c>
      <c r="C231">
        <v>0.90385126087738354</v>
      </c>
      <c r="D231">
        <v>0.9682424306584374</v>
      </c>
      <c r="F231">
        <v>251.3612061335478</v>
      </c>
      <c r="G231">
        <v>1</v>
      </c>
      <c r="H231">
        <v>0.90490514714561732</v>
      </c>
      <c r="I231">
        <v>0.94217704421749815</v>
      </c>
      <c r="K231">
        <v>314.72422663448981</v>
      </c>
      <c r="L231">
        <v>1</v>
      </c>
      <c r="M231">
        <v>0.9998578230125732</v>
      </c>
      <c r="N231">
        <v>1.004048674023801</v>
      </c>
      <c r="P231" s="114"/>
      <c r="Q231">
        <v>376.4141912511891</v>
      </c>
      <c r="R231">
        <v>1</v>
      </c>
      <c r="S231">
        <v>1.03707598534884</v>
      </c>
      <c r="T231">
        <v>1.0338976655051051</v>
      </c>
      <c r="V231">
        <v>377.04154823660781</v>
      </c>
      <c r="W231">
        <v>1</v>
      </c>
      <c r="X231">
        <v>0.95732492453803042</v>
      </c>
      <c r="Y231">
        <v>0.97466694034841261</v>
      </c>
      <c r="AA231">
        <v>376.6234263590232</v>
      </c>
      <c r="AB231">
        <v>1</v>
      </c>
      <c r="AC231">
        <v>0.98196037141415105</v>
      </c>
      <c r="AD231">
        <v>0.98645098087684524</v>
      </c>
      <c r="AF231">
        <v>376.4141912511891</v>
      </c>
      <c r="AG231">
        <v>1</v>
      </c>
      <c r="AH231">
        <v>0.95614377880480039</v>
      </c>
      <c r="AI231">
        <v>0.97446336840034853</v>
      </c>
    </row>
    <row r="232" spans="1:35" x14ac:dyDescent="0.25">
      <c r="A232">
        <v>317.72221762620751</v>
      </c>
      <c r="B232">
        <v>1</v>
      </c>
      <c r="C232">
        <v>0.9010354994373394</v>
      </c>
      <c r="D232">
        <v>0.96347154338273866</v>
      </c>
      <c r="F232">
        <v>254.09339315673861</v>
      </c>
      <c r="G232">
        <v>1</v>
      </c>
      <c r="H232">
        <v>0.90556851596065568</v>
      </c>
      <c r="I232">
        <v>0.94007332531147825</v>
      </c>
      <c r="K232">
        <v>318.14514214138637</v>
      </c>
      <c r="L232">
        <v>1</v>
      </c>
      <c r="M232">
        <v>0.99818392764989761</v>
      </c>
      <c r="N232">
        <v>1.002567494761484</v>
      </c>
      <c r="P232" s="114"/>
      <c r="Q232">
        <v>380.50564985174549</v>
      </c>
      <c r="R232">
        <v>1</v>
      </c>
      <c r="S232">
        <v>1.0369008500329999</v>
      </c>
      <c r="T232">
        <v>1.0347022997823381</v>
      </c>
      <c r="V232">
        <v>381.13982593483172</v>
      </c>
      <c r="W232">
        <v>1</v>
      </c>
      <c r="X232">
        <v>0.95992353816855391</v>
      </c>
      <c r="Y232">
        <v>0.97681071692692301</v>
      </c>
      <c r="AA232">
        <v>380.71715925423001</v>
      </c>
      <c r="AB232">
        <v>1</v>
      </c>
      <c r="AC232">
        <v>0.98066497360279781</v>
      </c>
      <c r="AD232">
        <v>0.98571604002933244</v>
      </c>
      <c r="AF232">
        <v>380.50564985174549</v>
      </c>
      <c r="AG232">
        <v>1</v>
      </c>
      <c r="AH232">
        <v>0.95539081888448452</v>
      </c>
      <c r="AI232">
        <v>0.97367094749947458</v>
      </c>
    </row>
    <row r="233" spans="1:35" x14ac:dyDescent="0.25">
      <c r="A233">
        <v>321.13858555767212</v>
      </c>
      <c r="B233">
        <v>1</v>
      </c>
      <c r="C233">
        <v>0.89899222578068583</v>
      </c>
      <c r="D233">
        <v>0.95956993722434836</v>
      </c>
      <c r="F233">
        <v>256.82558017992932</v>
      </c>
      <c r="G233">
        <v>1</v>
      </c>
      <c r="H233">
        <v>0.91002318108441804</v>
      </c>
      <c r="I233">
        <v>0.94198065744775439</v>
      </c>
      <c r="K233">
        <v>321.56605764828299</v>
      </c>
      <c r="L233">
        <v>1</v>
      </c>
      <c r="M233">
        <v>0.99742287578586508</v>
      </c>
      <c r="N233">
        <v>1.00209275632048</v>
      </c>
      <c r="P233" s="114"/>
      <c r="Q233">
        <v>384.59710845230188</v>
      </c>
      <c r="R233">
        <v>1</v>
      </c>
      <c r="S233">
        <v>1.0367260593824359</v>
      </c>
      <c r="T233">
        <v>1.035545778748856</v>
      </c>
      <c r="V233">
        <v>385.23810363305569</v>
      </c>
      <c r="W233">
        <v>1</v>
      </c>
      <c r="X233">
        <v>0.96174673250180298</v>
      </c>
      <c r="Y233">
        <v>0.97814407705123996</v>
      </c>
      <c r="AA233">
        <v>384.81089214943671</v>
      </c>
      <c r="AB233">
        <v>1</v>
      </c>
      <c r="AC233">
        <v>0.98013750836825464</v>
      </c>
      <c r="AD233">
        <v>0.98591285817020247</v>
      </c>
      <c r="AF233">
        <v>384.59710845230188</v>
      </c>
      <c r="AG233">
        <v>1</v>
      </c>
      <c r="AH233">
        <v>0.95484353340998429</v>
      </c>
      <c r="AI233">
        <v>0.9731233938964704</v>
      </c>
    </row>
    <row r="234" spans="1:35" x14ac:dyDescent="0.25">
      <c r="A234">
        <v>324.55495348913672</v>
      </c>
      <c r="B234">
        <v>1</v>
      </c>
      <c r="C234">
        <v>0.89524533090373082</v>
      </c>
      <c r="D234">
        <v>0.95332461597757345</v>
      </c>
      <c r="F234">
        <v>259.55776720312002</v>
      </c>
      <c r="G234">
        <v>1</v>
      </c>
      <c r="H234">
        <v>0.91300908027285776</v>
      </c>
      <c r="I234">
        <v>0.9427384827127413</v>
      </c>
      <c r="K234">
        <v>324.98697315517961</v>
      </c>
      <c r="L234">
        <v>1</v>
      </c>
      <c r="M234">
        <v>0.99657825389401467</v>
      </c>
      <c r="N234">
        <v>1.001670766325548</v>
      </c>
      <c r="P234" s="114"/>
      <c r="Q234">
        <v>388.68856705285828</v>
      </c>
      <c r="R234">
        <v>1</v>
      </c>
      <c r="S234">
        <v>1.0374887636736561</v>
      </c>
      <c r="T234">
        <v>1.037149738007265</v>
      </c>
      <c r="V234">
        <v>389.33638133127971</v>
      </c>
      <c r="W234">
        <v>1</v>
      </c>
      <c r="X234">
        <v>0.96303126372509218</v>
      </c>
      <c r="Y234">
        <v>0.97912332902606847</v>
      </c>
      <c r="AA234">
        <v>388.90462504464352</v>
      </c>
      <c r="AB234">
        <v>1</v>
      </c>
      <c r="AC234">
        <v>0.97731701988770459</v>
      </c>
      <c r="AD234">
        <v>0.9838459664555238</v>
      </c>
      <c r="AF234">
        <v>388.68856705285828</v>
      </c>
      <c r="AG234">
        <v>1</v>
      </c>
      <c r="AH234">
        <v>0.95573657552590052</v>
      </c>
      <c r="AI234">
        <v>0.97399156237277262</v>
      </c>
    </row>
    <row r="235" spans="1:35" x14ac:dyDescent="0.25">
      <c r="A235">
        <v>327.97132142060133</v>
      </c>
      <c r="B235">
        <v>1</v>
      </c>
      <c r="C235">
        <v>0.89182751486514045</v>
      </c>
      <c r="D235">
        <v>0.94698214518534063</v>
      </c>
      <c r="F235">
        <v>262.28995422631078</v>
      </c>
      <c r="G235">
        <v>1</v>
      </c>
      <c r="H235">
        <v>0.91643100694540913</v>
      </c>
      <c r="I235">
        <v>0.94410854225737562</v>
      </c>
      <c r="K235">
        <v>328.40788866207629</v>
      </c>
      <c r="L235">
        <v>1</v>
      </c>
      <c r="M235">
        <v>0.99546153276854932</v>
      </c>
      <c r="N235">
        <v>1.0010131701000651</v>
      </c>
      <c r="P235" s="114"/>
      <c r="Q235">
        <v>392.78002565341473</v>
      </c>
      <c r="R235">
        <v>1</v>
      </c>
      <c r="S235">
        <v>1.0373852929004159</v>
      </c>
      <c r="T235">
        <v>1.0376826753513271</v>
      </c>
      <c r="V235">
        <v>393.43465902950368</v>
      </c>
      <c r="W235">
        <v>1</v>
      </c>
      <c r="X235">
        <v>0.9644386043594112</v>
      </c>
      <c r="Y235">
        <v>0.98022860939669665</v>
      </c>
      <c r="AA235">
        <v>392.99835793985028</v>
      </c>
      <c r="AB235">
        <v>1</v>
      </c>
      <c r="AC235">
        <v>0.97256927159259687</v>
      </c>
      <c r="AD235">
        <v>0.97967611280870415</v>
      </c>
      <c r="AF235">
        <v>392.78002565341473</v>
      </c>
      <c r="AG235">
        <v>1</v>
      </c>
      <c r="AH235">
        <v>0.95593021940646572</v>
      </c>
      <c r="AI235">
        <v>0.97427935581179059</v>
      </c>
    </row>
    <row r="236" spans="1:35" x14ac:dyDescent="0.25">
      <c r="A236">
        <v>331.38768935206588</v>
      </c>
      <c r="B236">
        <v>1</v>
      </c>
      <c r="C236">
        <v>0.88967268115516573</v>
      </c>
      <c r="D236">
        <v>0.94198195992266887</v>
      </c>
      <c r="F236">
        <v>265.02214124950149</v>
      </c>
      <c r="G236">
        <v>1</v>
      </c>
      <c r="H236">
        <v>0.92002039141729208</v>
      </c>
      <c r="I236">
        <v>0.9455762435059919</v>
      </c>
      <c r="K236">
        <v>331.82880416897291</v>
      </c>
      <c r="L236">
        <v>1</v>
      </c>
      <c r="M236">
        <v>0.99499758191518739</v>
      </c>
      <c r="N236">
        <v>1.001002957836856</v>
      </c>
      <c r="P236" s="114"/>
      <c r="Q236">
        <v>396.87148425397112</v>
      </c>
      <c r="R236">
        <v>1</v>
      </c>
      <c r="S236">
        <v>1.036613310523506</v>
      </c>
      <c r="T236">
        <v>1.037669474811088</v>
      </c>
      <c r="V236">
        <v>397.53293672772782</v>
      </c>
      <c r="W236">
        <v>1</v>
      </c>
      <c r="X236">
        <v>0.9676218817628599</v>
      </c>
      <c r="Y236">
        <v>0.98287047827629115</v>
      </c>
      <c r="AA236">
        <v>397.09209083505698</v>
      </c>
      <c r="AB236">
        <v>1</v>
      </c>
      <c r="AC236">
        <v>0.96875490867205516</v>
      </c>
      <c r="AD236">
        <v>0.97648275174824639</v>
      </c>
      <c r="AF236">
        <v>396.87148425397112</v>
      </c>
      <c r="AG236">
        <v>1</v>
      </c>
      <c r="AH236">
        <v>0.95667902420864237</v>
      </c>
      <c r="AI236">
        <v>0.97499707832976656</v>
      </c>
    </row>
    <row r="237" spans="1:35" x14ac:dyDescent="0.25">
      <c r="A237">
        <v>334.80405728353048</v>
      </c>
      <c r="B237">
        <v>1</v>
      </c>
      <c r="C237">
        <v>0.88698051006850631</v>
      </c>
      <c r="D237">
        <v>0.93646823021110692</v>
      </c>
      <c r="F237">
        <v>267.75432827269231</v>
      </c>
      <c r="G237">
        <v>1</v>
      </c>
      <c r="H237">
        <v>0.92294881154668496</v>
      </c>
      <c r="I237">
        <v>0.94622147380913635</v>
      </c>
      <c r="K237">
        <v>335.24971967586953</v>
      </c>
      <c r="L237">
        <v>1</v>
      </c>
      <c r="M237">
        <v>0.99414178106738516</v>
      </c>
      <c r="N237">
        <v>1.0004927628024769</v>
      </c>
      <c r="P237" s="114"/>
      <c r="Q237">
        <v>400.96294285452751</v>
      </c>
      <c r="R237">
        <v>1</v>
      </c>
      <c r="S237">
        <v>1.035514920283293</v>
      </c>
      <c r="T237">
        <v>1.0375058855973549</v>
      </c>
      <c r="V237">
        <v>401.63121442595173</v>
      </c>
      <c r="W237">
        <v>1</v>
      </c>
      <c r="X237">
        <v>0.97021563575835823</v>
      </c>
      <c r="Y237">
        <v>0.9848642054243959</v>
      </c>
      <c r="AA237">
        <v>401.18582373026391</v>
      </c>
      <c r="AB237">
        <v>1</v>
      </c>
      <c r="AC237">
        <v>0.96560924219653432</v>
      </c>
      <c r="AD237">
        <v>0.97401054236580209</v>
      </c>
      <c r="AF237">
        <v>400.96294285452751</v>
      </c>
      <c r="AG237">
        <v>1</v>
      </c>
      <c r="AH237">
        <v>0.95722248992060943</v>
      </c>
      <c r="AI237">
        <v>0.97551848145322217</v>
      </c>
    </row>
    <row r="238" spans="1:35" x14ac:dyDescent="0.25">
      <c r="A238">
        <v>338.22042521499509</v>
      </c>
      <c r="B238">
        <v>1</v>
      </c>
      <c r="C238">
        <v>0.88448973299267142</v>
      </c>
      <c r="D238">
        <v>0.93147256000394218</v>
      </c>
      <c r="F238">
        <v>270.48651529588301</v>
      </c>
      <c r="G238">
        <v>1</v>
      </c>
      <c r="H238">
        <v>0.92526219327907233</v>
      </c>
      <c r="I238">
        <v>0.94615753747298748</v>
      </c>
      <c r="K238">
        <v>338.6706351827662</v>
      </c>
      <c r="L238">
        <v>1</v>
      </c>
      <c r="M238">
        <v>0.99288909654995749</v>
      </c>
      <c r="N238">
        <v>0.99958317526871765</v>
      </c>
      <c r="P238" s="114"/>
      <c r="Q238">
        <v>405.05440145508391</v>
      </c>
      <c r="R238">
        <v>1</v>
      </c>
      <c r="S238">
        <v>1.033243983787606</v>
      </c>
      <c r="T238">
        <v>1.036567444914948</v>
      </c>
      <c r="V238">
        <v>405.72949212417581</v>
      </c>
      <c r="W238">
        <v>1</v>
      </c>
      <c r="X238">
        <v>0.97206744568586234</v>
      </c>
      <c r="Y238">
        <v>0.98622162528157375</v>
      </c>
      <c r="AA238">
        <v>405.2795566254706</v>
      </c>
      <c r="AB238">
        <v>1</v>
      </c>
      <c r="AC238">
        <v>0.96329177242163477</v>
      </c>
      <c r="AD238">
        <v>0.97259558912859534</v>
      </c>
      <c r="AF238">
        <v>405.05440145508391</v>
      </c>
      <c r="AG238">
        <v>1</v>
      </c>
      <c r="AH238">
        <v>0.95848540442633334</v>
      </c>
      <c r="AI238">
        <v>0.97664275100491149</v>
      </c>
    </row>
    <row r="239" spans="1:35" x14ac:dyDescent="0.25">
      <c r="A239">
        <v>341.63679314645969</v>
      </c>
      <c r="B239">
        <v>1</v>
      </c>
      <c r="C239">
        <v>0.88234596986049785</v>
      </c>
      <c r="D239">
        <v>0.92735552989433301</v>
      </c>
      <c r="F239">
        <v>273.21870231907371</v>
      </c>
      <c r="G239">
        <v>1</v>
      </c>
      <c r="H239">
        <v>0.93196177697953142</v>
      </c>
      <c r="I239">
        <v>0.9504367594445442</v>
      </c>
      <c r="K239">
        <v>342.09155068966282</v>
      </c>
      <c r="L239">
        <v>1</v>
      </c>
      <c r="M239">
        <v>0.99072974068967079</v>
      </c>
      <c r="N239">
        <v>0.99794811743126466</v>
      </c>
      <c r="P239" s="114"/>
      <c r="Q239">
        <v>409.1458600556403</v>
      </c>
      <c r="R239">
        <v>1</v>
      </c>
      <c r="S239">
        <v>1.0298374329583651</v>
      </c>
      <c r="T239">
        <v>1.0345923376138131</v>
      </c>
      <c r="V239">
        <v>409.82776982239972</v>
      </c>
      <c r="W239">
        <v>1</v>
      </c>
      <c r="X239">
        <v>0.97367105578922541</v>
      </c>
      <c r="Y239">
        <v>0.98756362860783764</v>
      </c>
      <c r="AA239">
        <v>409.37328952067742</v>
      </c>
      <c r="AB239">
        <v>1</v>
      </c>
      <c r="AC239">
        <v>0.96043442536930823</v>
      </c>
      <c r="AD239">
        <v>0.97046164850192784</v>
      </c>
      <c r="AF239">
        <v>409.1458600556403</v>
      </c>
      <c r="AG239">
        <v>1</v>
      </c>
      <c r="AH239">
        <v>0.96052366261746935</v>
      </c>
      <c r="AI239">
        <v>0.97837027655159248</v>
      </c>
    </row>
    <row r="240" spans="1:35" x14ac:dyDescent="0.25">
      <c r="A240">
        <v>345.05316107792419</v>
      </c>
      <c r="B240">
        <v>1</v>
      </c>
      <c r="C240">
        <v>0.87936891126429773</v>
      </c>
      <c r="D240">
        <v>0.9224904978809545</v>
      </c>
      <c r="F240">
        <v>275.95088934226442</v>
      </c>
      <c r="G240">
        <v>1</v>
      </c>
      <c r="H240">
        <v>0.93756410759063524</v>
      </c>
      <c r="I240">
        <v>0.95365251321058553</v>
      </c>
      <c r="K240">
        <v>345.51246619655939</v>
      </c>
      <c r="L240">
        <v>1</v>
      </c>
      <c r="M240">
        <v>0.98864043258006906</v>
      </c>
      <c r="N240">
        <v>0.99645199522790628</v>
      </c>
      <c r="P240" s="114"/>
      <c r="Q240">
        <v>413.23731865619669</v>
      </c>
      <c r="R240">
        <v>1</v>
      </c>
      <c r="S240">
        <v>1.0260433230613759</v>
      </c>
      <c r="T240">
        <v>1.032333842953189</v>
      </c>
      <c r="V240">
        <v>413.92604752062368</v>
      </c>
      <c r="W240">
        <v>1</v>
      </c>
      <c r="X240">
        <v>0.97505851834607304</v>
      </c>
      <c r="Y240">
        <v>0.98866464319855896</v>
      </c>
      <c r="AA240">
        <v>413.46702241588417</v>
      </c>
      <c r="AB240">
        <v>1</v>
      </c>
      <c r="AC240">
        <v>0.95732185522400526</v>
      </c>
      <c r="AD240">
        <v>0.96825873440041699</v>
      </c>
      <c r="AF240">
        <v>413.23731865619669</v>
      </c>
      <c r="AG240">
        <v>1</v>
      </c>
      <c r="AH240">
        <v>0.96179462545295569</v>
      </c>
      <c r="AI240">
        <v>0.9794247307436208</v>
      </c>
    </row>
    <row r="241" spans="1:35" x14ac:dyDescent="0.25">
      <c r="A241">
        <v>348.46952900938891</v>
      </c>
      <c r="B241">
        <v>1</v>
      </c>
      <c r="C241">
        <v>0.87652983729874712</v>
      </c>
      <c r="D241">
        <v>0.91789442987673586</v>
      </c>
      <c r="F241">
        <v>278.68307636545518</v>
      </c>
      <c r="G241">
        <v>1</v>
      </c>
      <c r="H241">
        <v>0.94190767035229717</v>
      </c>
      <c r="I241">
        <v>0.95582823072428513</v>
      </c>
      <c r="K241">
        <v>348.93338170345601</v>
      </c>
      <c r="L241">
        <v>1</v>
      </c>
      <c r="M241">
        <v>0.98651352911446188</v>
      </c>
      <c r="N241">
        <v>0.99481645482427317</v>
      </c>
      <c r="P241" s="114"/>
      <c r="Q241">
        <v>417.32877725675309</v>
      </c>
      <c r="R241">
        <v>1</v>
      </c>
      <c r="S241">
        <v>1.0219225265544081</v>
      </c>
      <c r="T241">
        <v>1.029934461682215</v>
      </c>
      <c r="V241">
        <v>418.02432521884771</v>
      </c>
      <c r="W241">
        <v>1</v>
      </c>
      <c r="X241">
        <v>0.97667443662562303</v>
      </c>
      <c r="Y241">
        <v>0.98990222973726305</v>
      </c>
      <c r="AA241">
        <v>417.56075531109087</v>
      </c>
      <c r="AB241">
        <v>1</v>
      </c>
      <c r="AC241">
        <v>0.95504543758102611</v>
      </c>
      <c r="AD241">
        <v>0.96683161045890975</v>
      </c>
      <c r="AF241">
        <v>417.32877725675309</v>
      </c>
      <c r="AG241">
        <v>1</v>
      </c>
      <c r="AH241">
        <v>0.96332398318388135</v>
      </c>
      <c r="AI241">
        <v>0.98088912746187673</v>
      </c>
    </row>
    <row r="242" spans="1:35" x14ac:dyDescent="0.25">
      <c r="A242">
        <v>351.88589694085351</v>
      </c>
      <c r="B242">
        <v>1</v>
      </c>
      <c r="C242">
        <v>0.8727555836975196</v>
      </c>
      <c r="D242">
        <v>0.9122196892353861</v>
      </c>
      <c r="F242">
        <v>281.41526338864588</v>
      </c>
      <c r="G242">
        <v>1</v>
      </c>
      <c r="H242">
        <v>0.94548358058677562</v>
      </c>
      <c r="I242">
        <v>0.95734557774019391</v>
      </c>
      <c r="K242">
        <v>352.35429721035263</v>
      </c>
      <c r="L242">
        <v>1</v>
      </c>
      <c r="M242">
        <v>0.98479266476365634</v>
      </c>
      <c r="N242">
        <v>0.99346965052010838</v>
      </c>
      <c r="P242" s="114"/>
      <c r="Q242">
        <v>421.42023585730948</v>
      </c>
      <c r="R242">
        <v>1</v>
      </c>
      <c r="S242">
        <v>1.017541505265134</v>
      </c>
      <c r="T242">
        <v>1.027184415203872</v>
      </c>
      <c r="V242">
        <v>422.12260291707167</v>
      </c>
      <c r="W242">
        <v>1</v>
      </c>
      <c r="X242">
        <v>0.97744919498549043</v>
      </c>
      <c r="Y242">
        <v>0.99035437980692442</v>
      </c>
      <c r="AA242">
        <v>421.65448820629769</v>
      </c>
      <c r="AB242">
        <v>1</v>
      </c>
      <c r="AC242">
        <v>0.95385606914830323</v>
      </c>
      <c r="AD242">
        <v>0.96632571802923817</v>
      </c>
      <c r="AF242">
        <v>421.42023585730948</v>
      </c>
      <c r="AG242">
        <v>1</v>
      </c>
      <c r="AH242">
        <v>0.96438743091111767</v>
      </c>
      <c r="AI242">
        <v>0.98190601621483553</v>
      </c>
    </row>
    <row r="243" spans="1:35" x14ac:dyDescent="0.25">
      <c r="A243">
        <v>355.30226487231812</v>
      </c>
      <c r="B243">
        <v>1</v>
      </c>
      <c r="C243">
        <v>0.86884418179510514</v>
      </c>
      <c r="D243">
        <v>0.9064543551573957</v>
      </c>
      <c r="F243">
        <v>284.14745041183659</v>
      </c>
      <c r="G243">
        <v>1</v>
      </c>
      <c r="H243">
        <v>0.94853338351659633</v>
      </c>
      <c r="I243">
        <v>0.95833308962944097</v>
      </c>
      <c r="K243">
        <v>355.7752127172493</v>
      </c>
      <c r="L243">
        <v>1</v>
      </c>
      <c r="M243">
        <v>0.98476444516394379</v>
      </c>
      <c r="N243">
        <v>0.99378118543465188</v>
      </c>
      <c r="P243" s="114"/>
      <c r="Q243">
        <v>425.51169445786587</v>
      </c>
      <c r="R243">
        <v>1</v>
      </c>
      <c r="S243">
        <v>1.01314341567732</v>
      </c>
      <c r="T243">
        <v>1.02453703169916</v>
      </c>
      <c r="V243">
        <v>426.2208806152957</v>
      </c>
      <c r="W243">
        <v>1</v>
      </c>
      <c r="X243">
        <v>0.97781999680092657</v>
      </c>
      <c r="Y243">
        <v>0.99064020960223853</v>
      </c>
      <c r="AA243">
        <v>425.74822110150438</v>
      </c>
      <c r="AB243">
        <v>1</v>
      </c>
      <c r="AC243">
        <v>0.95235151855701583</v>
      </c>
      <c r="AD243">
        <v>0.96533082221010724</v>
      </c>
      <c r="AF243">
        <v>425.51169445786587</v>
      </c>
      <c r="AG243">
        <v>1</v>
      </c>
      <c r="AH243">
        <v>0.96582479247285591</v>
      </c>
      <c r="AI243">
        <v>0.98323614519929425</v>
      </c>
    </row>
    <row r="244" spans="1:35" x14ac:dyDescent="0.25">
      <c r="A244">
        <v>358.71863280378273</v>
      </c>
      <c r="B244">
        <v>1</v>
      </c>
      <c r="C244">
        <v>0.8656097225985464</v>
      </c>
      <c r="D244">
        <v>0.90195731445273297</v>
      </c>
      <c r="F244">
        <v>286.8796374350274</v>
      </c>
      <c r="G244">
        <v>1</v>
      </c>
      <c r="H244">
        <v>0.94959803171050472</v>
      </c>
      <c r="I244">
        <v>0.95718738387464486</v>
      </c>
      <c r="K244">
        <v>359.19612822414592</v>
      </c>
      <c r="L244">
        <v>1</v>
      </c>
      <c r="M244">
        <v>0.98456046185602242</v>
      </c>
      <c r="N244">
        <v>0.99387188147125261</v>
      </c>
      <c r="P244" s="114"/>
      <c r="Q244">
        <v>429.60315305842232</v>
      </c>
      <c r="R244">
        <v>1</v>
      </c>
      <c r="S244">
        <v>1.009206799965785</v>
      </c>
      <c r="T244">
        <v>1.0223944122473061</v>
      </c>
      <c r="V244">
        <v>430.31915831351972</v>
      </c>
      <c r="W244">
        <v>1</v>
      </c>
      <c r="X244">
        <v>0.97860260508790986</v>
      </c>
      <c r="Y244">
        <v>0.99129617236720646</v>
      </c>
      <c r="AA244">
        <v>429.84195399671131</v>
      </c>
      <c r="AB244">
        <v>1</v>
      </c>
      <c r="AC244">
        <v>0.95037402922797898</v>
      </c>
      <c r="AD244">
        <v>0.9638183144723349</v>
      </c>
      <c r="AF244">
        <v>429.60315305842232</v>
      </c>
      <c r="AG244">
        <v>1</v>
      </c>
      <c r="AH244">
        <v>0.96729978132846095</v>
      </c>
      <c r="AI244">
        <v>0.98433022562095196</v>
      </c>
    </row>
    <row r="245" spans="1:35" x14ac:dyDescent="0.25">
      <c r="A245">
        <v>362.13500073524727</v>
      </c>
      <c r="B245">
        <v>1</v>
      </c>
      <c r="C245">
        <v>0.86044254463808345</v>
      </c>
      <c r="D245">
        <v>0.89562823498558974</v>
      </c>
      <c r="F245">
        <v>289.61182445821811</v>
      </c>
      <c r="G245">
        <v>1</v>
      </c>
      <c r="H245">
        <v>0.95295334348952798</v>
      </c>
      <c r="I245">
        <v>0.9581746127500822</v>
      </c>
      <c r="K245">
        <v>362.61704373104249</v>
      </c>
      <c r="L245">
        <v>1</v>
      </c>
      <c r="M245">
        <v>0.98337066214607405</v>
      </c>
      <c r="N245">
        <v>0.99311109126489461</v>
      </c>
      <c r="P245" s="114"/>
      <c r="Q245">
        <v>433.69461165897872</v>
      </c>
      <c r="R245">
        <v>1</v>
      </c>
      <c r="S245">
        <v>1.0048537095312551</v>
      </c>
      <c r="T245">
        <v>1.019869351002807</v>
      </c>
      <c r="V245">
        <v>434.41743601174369</v>
      </c>
      <c r="W245">
        <v>1</v>
      </c>
      <c r="X245">
        <v>0.9793350661988961</v>
      </c>
      <c r="Y245">
        <v>0.99182579983724739</v>
      </c>
      <c r="AA245">
        <v>433.93568689191801</v>
      </c>
      <c r="AB245">
        <v>1</v>
      </c>
      <c r="AC245">
        <v>0.94851509750307983</v>
      </c>
      <c r="AD245">
        <v>0.96261652332687009</v>
      </c>
      <c r="AF245">
        <v>433.69461165897872</v>
      </c>
      <c r="AG245">
        <v>1</v>
      </c>
      <c r="AH245">
        <v>0.96915344313236251</v>
      </c>
      <c r="AI245">
        <v>0.98574752145155053</v>
      </c>
    </row>
    <row r="246" spans="1:35" x14ac:dyDescent="0.25">
      <c r="A246">
        <v>365.55136866671182</v>
      </c>
      <c r="B246">
        <v>1</v>
      </c>
      <c r="C246">
        <v>0.85552556853962514</v>
      </c>
      <c r="D246">
        <v>0.88971884391215506</v>
      </c>
      <c r="F246">
        <v>292.34401148140893</v>
      </c>
      <c r="G246">
        <v>1</v>
      </c>
      <c r="H246">
        <v>0.9579749193092163</v>
      </c>
      <c r="I246">
        <v>0.96085339127453895</v>
      </c>
      <c r="K246">
        <v>366.03795923793922</v>
      </c>
      <c r="L246">
        <v>1</v>
      </c>
      <c r="M246">
        <v>0.98165755781940944</v>
      </c>
      <c r="N246">
        <v>0.99189212781462699</v>
      </c>
      <c r="P246" s="114"/>
      <c r="Q246">
        <v>437.78607025953511</v>
      </c>
      <c r="R246">
        <v>1</v>
      </c>
      <c r="S246">
        <v>1.0004686719620119</v>
      </c>
      <c r="T246">
        <v>1.0173892242950711</v>
      </c>
      <c r="V246">
        <v>438.51571370996771</v>
      </c>
      <c r="W246">
        <v>1</v>
      </c>
      <c r="X246">
        <v>0.98087020533377733</v>
      </c>
      <c r="Y246">
        <v>0.99320168656328467</v>
      </c>
      <c r="AA246">
        <v>438.02941978712482</v>
      </c>
      <c r="AB246">
        <v>1</v>
      </c>
      <c r="AC246">
        <v>0.94769879988629691</v>
      </c>
      <c r="AD246">
        <v>0.96232466056478816</v>
      </c>
      <c r="AF246">
        <v>437.78607025953511</v>
      </c>
      <c r="AG246">
        <v>1</v>
      </c>
      <c r="AH246">
        <v>0.9704437228492121</v>
      </c>
      <c r="AI246">
        <v>0.98666996795789397</v>
      </c>
    </row>
    <row r="247" spans="1:35" x14ac:dyDescent="0.25">
      <c r="A247">
        <v>368.96773659817637</v>
      </c>
      <c r="B247">
        <v>1</v>
      </c>
      <c r="C247">
        <v>0.85029826312894741</v>
      </c>
      <c r="D247">
        <v>0.88359510164420618</v>
      </c>
      <c r="F247">
        <v>295.07619850459957</v>
      </c>
      <c r="G247">
        <v>1</v>
      </c>
      <c r="H247">
        <v>0.9643098857492548</v>
      </c>
      <c r="I247">
        <v>0.96463303244356635</v>
      </c>
      <c r="K247">
        <v>369.45887474483578</v>
      </c>
      <c r="L247">
        <v>1</v>
      </c>
      <c r="M247">
        <v>0.98105365818888102</v>
      </c>
      <c r="N247">
        <v>0.99190995504317858</v>
      </c>
      <c r="P247" s="114"/>
      <c r="Q247">
        <v>441.87752886009162</v>
      </c>
      <c r="R247">
        <v>1</v>
      </c>
      <c r="S247">
        <v>0.99641344458754588</v>
      </c>
      <c r="T247">
        <v>1.015281172688828</v>
      </c>
      <c r="V247">
        <v>442.61399140819168</v>
      </c>
      <c r="W247">
        <v>1</v>
      </c>
      <c r="X247">
        <v>0.98365464454485396</v>
      </c>
      <c r="Y247">
        <v>0.99590044739441497</v>
      </c>
      <c r="AA247">
        <v>442.12315268233158</v>
      </c>
      <c r="AB247">
        <v>1</v>
      </c>
      <c r="AC247">
        <v>0.94719471874287098</v>
      </c>
      <c r="AD247">
        <v>0.96207468974702948</v>
      </c>
      <c r="AF247">
        <v>441.87752886009162</v>
      </c>
      <c r="AG247">
        <v>1</v>
      </c>
      <c r="AH247">
        <v>0.9715067667106474</v>
      </c>
      <c r="AI247">
        <v>0.98750661110377558</v>
      </c>
    </row>
    <row r="248" spans="1:35" x14ac:dyDescent="0.25">
      <c r="A248">
        <v>372.38410452964098</v>
      </c>
      <c r="B248">
        <v>1</v>
      </c>
      <c r="C248">
        <v>0.84560339021565467</v>
      </c>
      <c r="D248">
        <v>0.87805586894921483</v>
      </c>
      <c r="F248">
        <v>297.80838552779028</v>
      </c>
      <c r="G248">
        <v>1</v>
      </c>
      <c r="H248">
        <v>0.97118168399263671</v>
      </c>
      <c r="I248">
        <v>0.96898342627815914</v>
      </c>
      <c r="K248">
        <v>372.8797902517324</v>
      </c>
      <c r="L248">
        <v>1</v>
      </c>
      <c r="M248">
        <v>0.98109900975436826</v>
      </c>
      <c r="N248">
        <v>0.99256387874057639</v>
      </c>
      <c r="P248" s="114"/>
      <c r="Q248">
        <v>445.96898746064801</v>
      </c>
      <c r="R248">
        <v>1</v>
      </c>
      <c r="S248">
        <v>0.99197859367700725</v>
      </c>
      <c r="T248">
        <v>1.0129698778962299</v>
      </c>
      <c r="V248">
        <v>446.7122691064157</v>
      </c>
      <c r="W248">
        <v>1</v>
      </c>
      <c r="X248">
        <v>0.98596999762427262</v>
      </c>
      <c r="Y248">
        <v>0.99817656535943478</v>
      </c>
      <c r="AA248">
        <v>446.21688557753828</v>
      </c>
      <c r="AB248">
        <v>1</v>
      </c>
      <c r="AC248">
        <v>0.9463807991736376</v>
      </c>
      <c r="AD248">
        <v>0.96141358656740206</v>
      </c>
      <c r="AF248">
        <v>445.96898746064801</v>
      </c>
      <c r="AG248">
        <v>1</v>
      </c>
      <c r="AH248">
        <v>0.97343824320355921</v>
      </c>
      <c r="AI248">
        <v>0.9893098292411806</v>
      </c>
    </row>
    <row r="249" spans="1:35" x14ac:dyDescent="0.25">
      <c r="A249">
        <v>375.80047246110558</v>
      </c>
      <c r="B249">
        <v>1</v>
      </c>
      <c r="C249">
        <v>0.84226425666464066</v>
      </c>
      <c r="D249">
        <v>0.8737089060803066</v>
      </c>
      <c r="F249">
        <v>300.5405725509811</v>
      </c>
      <c r="G249">
        <v>1</v>
      </c>
      <c r="H249">
        <v>0.97688334227661489</v>
      </c>
      <c r="I249">
        <v>0.97226876785400917</v>
      </c>
      <c r="K249">
        <v>376.30070575862902</v>
      </c>
      <c r="L249">
        <v>1</v>
      </c>
      <c r="M249">
        <v>0.98072787318231014</v>
      </c>
      <c r="N249">
        <v>0.99272802343951749</v>
      </c>
      <c r="P249" s="114"/>
      <c r="Q249">
        <v>450.0604460612044</v>
      </c>
      <c r="R249">
        <v>1</v>
      </c>
      <c r="S249">
        <v>0.9880465573446916</v>
      </c>
      <c r="T249">
        <v>1.011312084742281</v>
      </c>
      <c r="V249">
        <v>450.81054680463973</v>
      </c>
      <c r="W249">
        <v>1</v>
      </c>
      <c r="X249">
        <v>0.98713920943008382</v>
      </c>
      <c r="Y249">
        <v>0.99916824196755949</v>
      </c>
      <c r="AA249">
        <v>450.31061847274509</v>
      </c>
      <c r="AB249">
        <v>1</v>
      </c>
      <c r="AC249">
        <v>0.9457034275806</v>
      </c>
      <c r="AD249">
        <v>0.96095332534031297</v>
      </c>
      <c r="AF249">
        <v>450.0604460612044</v>
      </c>
      <c r="AG249">
        <v>1</v>
      </c>
      <c r="AH249">
        <v>0.97714755431067879</v>
      </c>
      <c r="AI249">
        <v>0.99279936979953454</v>
      </c>
    </row>
    <row r="250" spans="1:35" x14ac:dyDescent="0.25">
      <c r="A250">
        <v>379.2168403925703</v>
      </c>
      <c r="B250">
        <v>1</v>
      </c>
      <c r="C250">
        <v>0.83772326158919519</v>
      </c>
      <c r="D250">
        <v>0.86828300541083037</v>
      </c>
      <c r="F250">
        <v>303.2727595741718</v>
      </c>
      <c r="G250">
        <v>1</v>
      </c>
      <c r="H250">
        <v>0.9829202791843894</v>
      </c>
      <c r="I250">
        <v>0.97550071031360985</v>
      </c>
      <c r="K250">
        <v>379.7216212655257</v>
      </c>
      <c r="L250">
        <v>1</v>
      </c>
      <c r="M250">
        <v>0.97974410929999212</v>
      </c>
      <c r="N250">
        <v>0.9922656802625901</v>
      </c>
      <c r="P250" s="114"/>
      <c r="Q250">
        <v>454.15190466176068</v>
      </c>
      <c r="R250">
        <v>1</v>
      </c>
      <c r="S250">
        <v>0.98247928679004537</v>
      </c>
      <c r="T250">
        <v>1.007807166898306</v>
      </c>
      <c r="V250">
        <v>454.90882450286369</v>
      </c>
      <c r="W250">
        <v>1</v>
      </c>
      <c r="X250">
        <v>0.98648906206997444</v>
      </c>
      <c r="Y250">
        <v>0.99824215031510399</v>
      </c>
      <c r="AA250">
        <v>454.4043513679519</v>
      </c>
      <c r="AB250">
        <v>1</v>
      </c>
      <c r="AC250">
        <v>0.94551864211738335</v>
      </c>
      <c r="AD250">
        <v>0.96117570565880273</v>
      </c>
      <c r="AF250">
        <v>454.15190466176068</v>
      </c>
      <c r="AG250">
        <v>1</v>
      </c>
      <c r="AH250">
        <v>0.98081852160705241</v>
      </c>
      <c r="AI250">
        <v>0.99610949095924139</v>
      </c>
    </row>
    <row r="251" spans="1:35" x14ac:dyDescent="0.25">
      <c r="A251">
        <v>382.63320832403491</v>
      </c>
      <c r="B251">
        <v>1</v>
      </c>
      <c r="C251">
        <v>0.83292299142272608</v>
      </c>
      <c r="D251">
        <v>0.86299938394721454</v>
      </c>
      <c r="F251">
        <v>306.00494659736262</v>
      </c>
      <c r="G251">
        <v>1</v>
      </c>
      <c r="H251">
        <v>0.99059099962530961</v>
      </c>
      <c r="I251">
        <v>0.980268888396717</v>
      </c>
      <c r="K251">
        <v>383.14253677242232</v>
      </c>
      <c r="L251">
        <v>1</v>
      </c>
      <c r="M251">
        <v>0.97752628148784815</v>
      </c>
      <c r="N251">
        <v>0.99069140685573553</v>
      </c>
      <c r="P251" s="114"/>
      <c r="Q251">
        <v>458.24336326231708</v>
      </c>
      <c r="R251">
        <v>1</v>
      </c>
      <c r="S251">
        <v>0.9759500561515897</v>
      </c>
      <c r="T251">
        <v>1.0032544205139009</v>
      </c>
      <c r="V251">
        <v>459.00710220108772</v>
      </c>
      <c r="W251">
        <v>1</v>
      </c>
      <c r="X251">
        <v>0.98738891295811959</v>
      </c>
      <c r="Y251">
        <v>0.9990207077491603</v>
      </c>
      <c r="AA251">
        <v>458.49808426315872</v>
      </c>
      <c r="AB251">
        <v>1</v>
      </c>
      <c r="AC251">
        <v>0.94609090042116561</v>
      </c>
      <c r="AD251">
        <v>0.96228159257235046</v>
      </c>
      <c r="AF251">
        <v>458.24336326231708</v>
      </c>
      <c r="AG251">
        <v>1</v>
      </c>
      <c r="AH251">
        <v>0.98272557755555845</v>
      </c>
      <c r="AI251">
        <v>0.99764806167965181</v>
      </c>
    </row>
    <row r="252" spans="1:35" x14ac:dyDescent="0.25">
      <c r="A252">
        <v>386.0495762554994</v>
      </c>
      <c r="B252">
        <v>1</v>
      </c>
      <c r="C252">
        <v>0.83209296576383285</v>
      </c>
      <c r="D252">
        <v>0.861998918804742</v>
      </c>
      <c r="F252">
        <v>308.73713362055332</v>
      </c>
      <c r="G252">
        <v>1</v>
      </c>
      <c r="H252">
        <v>0.99685474378346317</v>
      </c>
      <c r="I252">
        <v>0.98378679722470597</v>
      </c>
      <c r="K252">
        <v>386.56345227931888</v>
      </c>
      <c r="L252">
        <v>1</v>
      </c>
      <c r="M252">
        <v>0.97515233529463463</v>
      </c>
      <c r="N252">
        <v>0.98900755272212693</v>
      </c>
      <c r="P252" s="114"/>
      <c r="Q252">
        <v>462.33482186287353</v>
      </c>
      <c r="R252">
        <v>1</v>
      </c>
      <c r="S252">
        <v>0.97108338930907545</v>
      </c>
      <c r="T252">
        <v>1.000348603014257</v>
      </c>
      <c r="V252">
        <v>463.10537989931169</v>
      </c>
      <c r="W252">
        <v>1</v>
      </c>
      <c r="X252">
        <v>0.99017994224659323</v>
      </c>
      <c r="Y252">
        <v>1.001762329019974</v>
      </c>
      <c r="AA252">
        <v>462.59181715836542</v>
      </c>
      <c r="AB252">
        <v>1</v>
      </c>
      <c r="AC252">
        <v>0.94613727705575712</v>
      </c>
      <c r="AD252">
        <v>0.96248647507899376</v>
      </c>
      <c r="AF252">
        <v>462.33482186287353</v>
      </c>
      <c r="AG252">
        <v>1</v>
      </c>
      <c r="AH252">
        <v>0.98400452334493027</v>
      </c>
      <c r="AI252">
        <v>0.99867573902402984</v>
      </c>
    </row>
    <row r="253" spans="1:35" x14ac:dyDescent="0.25">
      <c r="A253">
        <v>389.46594418696401</v>
      </c>
      <c r="B253">
        <v>1</v>
      </c>
      <c r="C253">
        <v>0.83023869215777391</v>
      </c>
      <c r="D253">
        <v>0.86019344631405681</v>
      </c>
      <c r="F253">
        <v>311.46932064374403</v>
      </c>
      <c r="G253">
        <v>1</v>
      </c>
      <c r="H253">
        <v>1.001941726182624</v>
      </c>
      <c r="I253">
        <v>0.98608257196398352</v>
      </c>
      <c r="K253">
        <v>389.98436778621561</v>
      </c>
      <c r="L253">
        <v>1</v>
      </c>
      <c r="M253">
        <v>0.97394027648891979</v>
      </c>
      <c r="N253">
        <v>0.98842565374506852</v>
      </c>
      <c r="P253" s="114"/>
      <c r="Q253">
        <v>466.42628046342998</v>
      </c>
      <c r="R253">
        <v>1</v>
      </c>
      <c r="S253">
        <v>0.96581590643215465</v>
      </c>
      <c r="T253">
        <v>0.99734461896811721</v>
      </c>
      <c r="V253">
        <v>467.20365759753571</v>
      </c>
      <c r="W253">
        <v>1</v>
      </c>
      <c r="X253">
        <v>0.99375061965464917</v>
      </c>
      <c r="Y253">
        <v>1.0051772474212251</v>
      </c>
      <c r="AA253">
        <v>466.68555005357217</v>
      </c>
      <c r="AB253">
        <v>1</v>
      </c>
      <c r="AC253">
        <v>0.94610253997412186</v>
      </c>
      <c r="AD253">
        <v>0.96253187796597728</v>
      </c>
      <c r="AF253">
        <v>466.42628046342998</v>
      </c>
      <c r="AG253">
        <v>1</v>
      </c>
      <c r="AH253">
        <v>0.98455286980447543</v>
      </c>
      <c r="AI253">
        <v>0.99916088447827367</v>
      </c>
    </row>
    <row r="254" spans="1:35" x14ac:dyDescent="0.25">
      <c r="A254">
        <v>392.88231211842862</v>
      </c>
      <c r="B254">
        <v>1</v>
      </c>
      <c r="C254">
        <v>0.82982937653711697</v>
      </c>
      <c r="D254">
        <v>0.8602962008993672</v>
      </c>
      <c r="F254">
        <v>314.20150766693467</v>
      </c>
      <c r="G254">
        <v>1</v>
      </c>
      <c r="H254">
        <v>1.0052518634466181</v>
      </c>
      <c r="I254">
        <v>0.9867746443925941</v>
      </c>
      <c r="K254">
        <v>393.40528329311218</v>
      </c>
      <c r="L254">
        <v>1</v>
      </c>
      <c r="M254">
        <v>0.97468558920811899</v>
      </c>
      <c r="N254">
        <v>0.98988790299884977</v>
      </c>
      <c r="P254" s="114"/>
      <c r="Q254">
        <v>470.51773906398643</v>
      </c>
      <c r="R254">
        <v>1</v>
      </c>
      <c r="S254">
        <v>0.9613421195218006</v>
      </c>
      <c r="T254">
        <v>0.99568649843151114</v>
      </c>
      <c r="V254">
        <v>471.30193529575968</v>
      </c>
      <c r="W254">
        <v>1</v>
      </c>
      <c r="X254">
        <v>0.99638745081038438</v>
      </c>
      <c r="Y254">
        <v>1.0077273059727461</v>
      </c>
      <c r="AA254">
        <v>470.77928294877898</v>
      </c>
      <c r="AB254">
        <v>1</v>
      </c>
      <c r="AC254">
        <v>0.9468285387208667</v>
      </c>
      <c r="AD254">
        <v>0.96287965170884426</v>
      </c>
      <c r="AF254">
        <v>470.51773906398643</v>
      </c>
      <c r="AG254">
        <v>1</v>
      </c>
      <c r="AH254">
        <v>0.98586421992194451</v>
      </c>
      <c r="AI254">
        <v>1.0005645087151001</v>
      </c>
    </row>
    <row r="255" spans="1:35" x14ac:dyDescent="0.25">
      <c r="A255">
        <v>396.29868004989322</v>
      </c>
      <c r="B255">
        <v>1</v>
      </c>
      <c r="C255">
        <v>0.82686739413446397</v>
      </c>
      <c r="D255">
        <v>0.85826023467802204</v>
      </c>
      <c r="F255">
        <v>316.93369469012549</v>
      </c>
      <c r="G255">
        <v>1</v>
      </c>
      <c r="H255">
        <v>1.007056716162404</v>
      </c>
      <c r="I255">
        <v>0.98623339815275379</v>
      </c>
      <c r="K255">
        <v>396.8261988000088</v>
      </c>
      <c r="L255">
        <v>1</v>
      </c>
      <c r="M255">
        <v>0.97589310420874287</v>
      </c>
      <c r="N255">
        <v>0.9919664989191177</v>
      </c>
      <c r="P255" s="114"/>
      <c r="Q255">
        <v>474.60919766454282</v>
      </c>
      <c r="R255">
        <v>1</v>
      </c>
      <c r="S255">
        <v>0.95680139780556295</v>
      </c>
      <c r="T255">
        <v>0.99391691012865557</v>
      </c>
      <c r="V255">
        <v>475.4002129939837</v>
      </c>
      <c r="W255">
        <v>1</v>
      </c>
      <c r="X255">
        <v>0.99808619770550788</v>
      </c>
      <c r="Y255">
        <v>1.009324444772087</v>
      </c>
      <c r="AA255">
        <v>474.87301584398568</v>
      </c>
      <c r="AB255">
        <v>1</v>
      </c>
      <c r="AC255">
        <v>0.94743649293523424</v>
      </c>
      <c r="AD255">
        <v>0.96345574690541746</v>
      </c>
      <c r="AF255">
        <v>474.60919766454282</v>
      </c>
      <c r="AG255">
        <v>1</v>
      </c>
      <c r="AH255">
        <v>0.9864564514018086</v>
      </c>
      <c r="AI255">
        <v>1.000771791865126</v>
      </c>
    </row>
    <row r="256" spans="1:35" x14ac:dyDescent="0.25">
      <c r="A256">
        <v>399.71504798135783</v>
      </c>
      <c r="B256">
        <v>1</v>
      </c>
      <c r="C256">
        <v>0.82294363647468971</v>
      </c>
      <c r="D256">
        <v>0.85554761294287152</v>
      </c>
      <c r="F256">
        <v>319.66588171331631</v>
      </c>
      <c r="G256">
        <v>1</v>
      </c>
      <c r="H256">
        <v>1.010002065607972</v>
      </c>
      <c r="I256">
        <v>0.98685727379396104</v>
      </c>
      <c r="K256">
        <v>400.24711430690542</v>
      </c>
      <c r="L256">
        <v>1</v>
      </c>
      <c r="M256">
        <v>0.97662635118486829</v>
      </c>
      <c r="N256">
        <v>0.9936475310785674</v>
      </c>
      <c r="P256" s="114"/>
      <c r="Q256">
        <v>478.70065626509921</v>
      </c>
      <c r="R256">
        <v>1</v>
      </c>
      <c r="S256">
        <v>0.95133200854133071</v>
      </c>
      <c r="T256">
        <v>0.9911431422518131</v>
      </c>
      <c r="V256">
        <v>479.49849069220772</v>
      </c>
      <c r="W256">
        <v>1</v>
      </c>
      <c r="X256">
        <v>1.0002038124207111</v>
      </c>
      <c r="Y256">
        <v>1.0115341840711789</v>
      </c>
      <c r="AA256">
        <v>478.96674873919261</v>
      </c>
      <c r="AB256">
        <v>1</v>
      </c>
      <c r="AC256">
        <v>0.94984269249857689</v>
      </c>
      <c r="AD256">
        <v>0.9659796019102983</v>
      </c>
      <c r="AF256">
        <v>478.70065626509921</v>
      </c>
      <c r="AG256">
        <v>1</v>
      </c>
      <c r="AH256">
        <v>0.98745775059116203</v>
      </c>
      <c r="AI256">
        <v>1.0013958574112709</v>
      </c>
    </row>
    <row r="257" spans="1:35" x14ac:dyDescent="0.25">
      <c r="A257">
        <v>403.13141591282238</v>
      </c>
      <c r="B257">
        <v>1</v>
      </c>
      <c r="C257">
        <v>0.82227765356534277</v>
      </c>
      <c r="D257">
        <v>0.8557692326316414</v>
      </c>
      <c r="F257">
        <v>322.39806873650701</v>
      </c>
      <c r="G257">
        <v>1</v>
      </c>
      <c r="H257">
        <v>1.0153405000924951</v>
      </c>
      <c r="I257">
        <v>0.98974537989258882</v>
      </c>
      <c r="K257">
        <v>403.66802981380209</v>
      </c>
      <c r="L257">
        <v>1</v>
      </c>
      <c r="M257">
        <v>0.97617422762036121</v>
      </c>
      <c r="N257">
        <v>0.99383266683989446</v>
      </c>
      <c r="P257" s="114"/>
      <c r="Q257">
        <v>482.79211486565561</v>
      </c>
      <c r="R257">
        <v>1</v>
      </c>
      <c r="S257">
        <v>0.94673289787161963</v>
      </c>
      <c r="T257">
        <v>0.98904293993444559</v>
      </c>
      <c r="V257">
        <v>483.59676839043169</v>
      </c>
      <c r="W257">
        <v>1</v>
      </c>
      <c r="X257">
        <v>1.0024710161291039</v>
      </c>
      <c r="Y257">
        <v>1.0135615422534721</v>
      </c>
      <c r="AA257">
        <v>483.06048163439931</v>
      </c>
      <c r="AB257">
        <v>1</v>
      </c>
      <c r="AC257">
        <v>0.9513790824520445</v>
      </c>
      <c r="AD257">
        <v>0.96783176124366455</v>
      </c>
      <c r="AF257">
        <v>482.79211486565561</v>
      </c>
      <c r="AG257">
        <v>1</v>
      </c>
      <c r="AH257">
        <v>0.98941088510965547</v>
      </c>
      <c r="AI257">
        <v>1.002820664288822</v>
      </c>
    </row>
    <row r="258" spans="1:35" x14ac:dyDescent="0.25">
      <c r="A258">
        <v>406.54778384428698</v>
      </c>
      <c r="B258">
        <v>1</v>
      </c>
      <c r="C258">
        <v>0.8208165035110353</v>
      </c>
      <c r="D258">
        <v>0.85417101378227622</v>
      </c>
      <c r="F258">
        <v>325.13025575969772</v>
      </c>
      <c r="G258">
        <v>1</v>
      </c>
      <c r="H258">
        <v>1.022669633363934</v>
      </c>
      <c r="I258">
        <v>0.99457382057449883</v>
      </c>
      <c r="K258">
        <v>407.08894532069871</v>
      </c>
      <c r="L258">
        <v>1</v>
      </c>
      <c r="M258">
        <v>0.9737981125227444</v>
      </c>
      <c r="N258">
        <v>0.99221703219970725</v>
      </c>
      <c r="P258" s="114"/>
      <c r="Q258">
        <v>486.88357346621189</v>
      </c>
      <c r="R258">
        <v>1</v>
      </c>
      <c r="S258">
        <v>0.9409711929334188</v>
      </c>
      <c r="T258">
        <v>0.98609075188401585</v>
      </c>
      <c r="V258">
        <v>487.69504608865572</v>
      </c>
      <c r="W258">
        <v>1</v>
      </c>
      <c r="X258">
        <v>1.0045345057043951</v>
      </c>
      <c r="Y258">
        <v>1.0154600384659389</v>
      </c>
      <c r="AA258">
        <v>487.15421452960612</v>
      </c>
      <c r="AB258">
        <v>1</v>
      </c>
      <c r="AC258">
        <v>0.95214571849845453</v>
      </c>
      <c r="AD258">
        <v>0.96950170522289725</v>
      </c>
      <c r="AF258">
        <v>486.88357346621189</v>
      </c>
      <c r="AG258">
        <v>1</v>
      </c>
      <c r="AH258">
        <v>0.99211651454582139</v>
      </c>
      <c r="AI258">
        <v>1.0047216111559321</v>
      </c>
    </row>
    <row r="259" spans="1:35" x14ac:dyDescent="0.25">
      <c r="A259">
        <v>409.96415177575159</v>
      </c>
      <c r="B259">
        <v>1</v>
      </c>
      <c r="C259">
        <v>0.81838648763605715</v>
      </c>
      <c r="D259">
        <v>0.85128692060740596</v>
      </c>
      <c r="F259">
        <v>327.86244278288842</v>
      </c>
      <c r="G259">
        <v>1</v>
      </c>
      <c r="H259">
        <v>1.0301825850992119</v>
      </c>
      <c r="I259">
        <v>0.99948580589144087</v>
      </c>
      <c r="K259">
        <v>410.50986082759528</v>
      </c>
      <c r="L259">
        <v>1</v>
      </c>
      <c r="M259">
        <v>0.97217911814713209</v>
      </c>
      <c r="N259">
        <v>0.99181121953232709</v>
      </c>
      <c r="P259" s="114"/>
      <c r="Q259">
        <v>490.97503206676839</v>
      </c>
      <c r="R259">
        <v>1</v>
      </c>
      <c r="S259">
        <v>0.93401647640201146</v>
      </c>
      <c r="T259">
        <v>0.98246816108592705</v>
      </c>
      <c r="V259">
        <v>491.79332378687968</v>
      </c>
      <c r="W259">
        <v>1</v>
      </c>
      <c r="X259">
        <v>1.006367723971245</v>
      </c>
      <c r="Y259">
        <v>1.0169405474011199</v>
      </c>
      <c r="AA259">
        <v>491.24794742481288</v>
      </c>
      <c r="AB259">
        <v>1</v>
      </c>
      <c r="AC259">
        <v>0.95147441996129667</v>
      </c>
      <c r="AD259">
        <v>0.96967384410152457</v>
      </c>
      <c r="AF259">
        <v>490.97503206676839</v>
      </c>
      <c r="AG259">
        <v>1</v>
      </c>
      <c r="AH259">
        <v>0.99631067674535323</v>
      </c>
      <c r="AI259">
        <v>1.007355164453309</v>
      </c>
    </row>
    <row r="260" spans="1:35" x14ac:dyDescent="0.25">
      <c r="A260">
        <v>413.38051970721619</v>
      </c>
      <c r="B260">
        <v>1</v>
      </c>
      <c r="C260">
        <v>0.81909897338176052</v>
      </c>
      <c r="D260">
        <v>0.85194696894309885</v>
      </c>
      <c r="F260">
        <v>330.59462980607918</v>
      </c>
      <c r="G260">
        <v>1</v>
      </c>
      <c r="H260">
        <v>1.0374240317832639</v>
      </c>
      <c r="I260">
        <v>1.0039390794814991</v>
      </c>
      <c r="K260">
        <v>413.93077633449201</v>
      </c>
      <c r="L260">
        <v>1</v>
      </c>
      <c r="M260">
        <v>0.97219926225458209</v>
      </c>
      <c r="N260">
        <v>0.99341569084345782</v>
      </c>
      <c r="P260" s="114"/>
      <c r="Q260">
        <v>495.06649066732479</v>
      </c>
      <c r="R260">
        <v>1</v>
      </c>
      <c r="S260">
        <v>0.92725104872446484</v>
      </c>
      <c r="T260">
        <v>0.9791216260176121</v>
      </c>
      <c r="V260">
        <v>495.89160148510371</v>
      </c>
      <c r="W260">
        <v>1</v>
      </c>
      <c r="X260">
        <v>1.007703880164482</v>
      </c>
      <c r="Y260">
        <v>1.018343920382444</v>
      </c>
      <c r="AA260">
        <v>495.34168032001958</v>
      </c>
      <c r="AB260">
        <v>1</v>
      </c>
      <c r="AC260">
        <v>0.95170785709715933</v>
      </c>
      <c r="AD260">
        <v>0.97081750181015447</v>
      </c>
      <c r="AF260">
        <v>495.06649066732479</v>
      </c>
      <c r="AG260">
        <v>1</v>
      </c>
      <c r="AH260">
        <v>0.9986617508305331</v>
      </c>
      <c r="AI260">
        <v>1.008350637972931</v>
      </c>
    </row>
    <row r="261" spans="1:35" x14ac:dyDescent="0.25">
      <c r="A261">
        <v>416.7968876386808</v>
      </c>
      <c r="B261">
        <v>1</v>
      </c>
      <c r="C261">
        <v>0.81962834263823503</v>
      </c>
      <c r="D261">
        <v>0.85202011441127756</v>
      </c>
      <c r="F261">
        <v>333.32681682926989</v>
      </c>
      <c r="G261">
        <v>1</v>
      </c>
      <c r="H261">
        <v>1.0433334585134479</v>
      </c>
      <c r="I261">
        <v>1.006929450690929</v>
      </c>
      <c r="K261">
        <v>417.35169184138857</v>
      </c>
      <c r="L261">
        <v>1</v>
      </c>
      <c r="M261">
        <v>0.97281862418492526</v>
      </c>
      <c r="N261">
        <v>0.9961802143496411</v>
      </c>
      <c r="P261" s="114"/>
      <c r="Q261">
        <v>499.15794926788118</v>
      </c>
      <c r="R261">
        <v>1</v>
      </c>
      <c r="S261">
        <v>0.9220988282648408</v>
      </c>
      <c r="T261">
        <v>0.97684732915269756</v>
      </c>
      <c r="V261">
        <v>499.98987918332767</v>
      </c>
      <c r="W261">
        <v>1</v>
      </c>
      <c r="X261">
        <v>1.009885129900371</v>
      </c>
      <c r="Y261">
        <v>1.0205119017890889</v>
      </c>
      <c r="AA261">
        <v>499.43541321522639</v>
      </c>
      <c r="AB261">
        <v>1</v>
      </c>
      <c r="AC261">
        <v>0.95339218731804054</v>
      </c>
      <c r="AD261">
        <v>0.97268787301873538</v>
      </c>
      <c r="AF261">
        <v>499.15794926788118</v>
      </c>
      <c r="AG261">
        <v>1</v>
      </c>
      <c r="AH261">
        <v>1.0013430135500141</v>
      </c>
      <c r="AI261">
        <v>1.0101312785540431</v>
      </c>
    </row>
    <row r="262" spans="1:35" x14ac:dyDescent="0.25">
      <c r="A262">
        <v>420.21325557014541</v>
      </c>
      <c r="B262">
        <v>1</v>
      </c>
      <c r="C262">
        <v>0.82273668288585478</v>
      </c>
      <c r="D262">
        <v>0.853564599414395</v>
      </c>
      <c r="F262">
        <v>336.05900385246071</v>
      </c>
      <c r="G262">
        <v>1</v>
      </c>
      <c r="H262">
        <v>1.0483089322900001</v>
      </c>
      <c r="I262">
        <v>1.0097667851916561</v>
      </c>
      <c r="K262">
        <v>420.77260734828519</v>
      </c>
      <c r="L262">
        <v>1</v>
      </c>
      <c r="M262">
        <v>0.97294782749033659</v>
      </c>
      <c r="N262">
        <v>0.99801070322822338</v>
      </c>
      <c r="P262" s="114"/>
      <c r="Q262">
        <v>503.24940786843757</v>
      </c>
      <c r="R262">
        <v>1</v>
      </c>
      <c r="S262">
        <v>0.91736463216181119</v>
      </c>
      <c r="T262">
        <v>0.97516261903324619</v>
      </c>
      <c r="V262">
        <v>504.08815688155158</v>
      </c>
      <c r="W262">
        <v>1</v>
      </c>
      <c r="X262">
        <v>1.013047912452653</v>
      </c>
      <c r="Y262">
        <v>1.0237089603727769</v>
      </c>
      <c r="AA262">
        <v>503.5291461104332</v>
      </c>
      <c r="AB262">
        <v>1</v>
      </c>
      <c r="AC262">
        <v>0.95383418527565222</v>
      </c>
      <c r="AD262">
        <v>0.97268449085956321</v>
      </c>
      <c r="AF262">
        <v>503.24940786843757</v>
      </c>
      <c r="AG262">
        <v>1</v>
      </c>
      <c r="AH262">
        <v>1.004699456847441</v>
      </c>
      <c r="AI262">
        <v>1.0130017672271281</v>
      </c>
    </row>
    <row r="263" spans="1:35" x14ac:dyDescent="0.25">
      <c r="A263">
        <v>423.62962350161001</v>
      </c>
      <c r="B263">
        <v>1</v>
      </c>
      <c r="C263">
        <v>0.82349549751051709</v>
      </c>
      <c r="D263">
        <v>0.85320213783870613</v>
      </c>
      <c r="F263">
        <v>338.79119087565141</v>
      </c>
      <c r="G263">
        <v>1</v>
      </c>
      <c r="H263">
        <v>1.0536762859900619</v>
      </c>
      <c r="I263">
        <v>1.013216045620176</v>
      </c>
      <c r="K263">
        <v>424.19352285518181</v>
      </c>
      <c r="L263">
        <v>1</v>
      </c>
      <c r="M263">
        <v>0.97216554885882667</v>
      </c>
      <c r="N263">
        <v>0.99831630976842911</v>
      </c>
      <c r="P263" s="114"/>
      <c r="Q263">
        <v>507.34086646899402</v>
      </c>
      <c r="R263">
        <v>1</v>
      </c>
      <c r="S263">
        <v>0.91288473907885448</v>
      </c>
      <c r="T263">
        <v>0.97301729728957043</v>
      </c>
      <c r="V263">
        <v>508.18643457977572</v>
      </c>
      <c r="W263">
        <v>1</v>
      </c>
      <c r="X263">
        <v>1.01628712045183</v>
      </c>
      <c r="Y263">
        <v>1.026610751451384</v>
      </c>
      <c r="AA263">
        <v>507.62287900564002</v>
      </c>
      <c r="AB263">
        <v>1</v>
      </c>
      <c r="AC263">
        <v>0.95385026938322648</v>
      </c>
      <c r="AD263">
        <v>0.97265878147751772</v>
      </c>
      <c r="AF263">
        <v>507.34086646899402</v>
      </c>
      <c r="AG263">
        <v>1</v>
      </c>
      <c r="AH263">
        <v>1.0087654730394839</v>
      </c>
      <c r="AI263">
        <v>1.016377234970737</v>
      </c>
    </row>
    <row r="264" spans="1:35" x14ac:dyDescent="0.25">
      <c r="A264">
        <v>427.04599143307462</v>
      </c>
      <c r="B264">
        <v>1</v>
      </c>
      <c r="C264">
        <v>0.82112102970999346</v>
      </c>
      <c r="D264">
        <v>0.8531144655814431</v>
      </c>
      <c r="F264">
        <v>341.52337789884211</v>
      </c>
      <c r="G264">
        <v>1</v>
      </c>
      <c r="H264">
        <v>1.0578453290121539</v>
      </c>
      <c r="I264">
        <v>1.015383877678955</v>
      </c>
      <c r="K264">
        <v>427.61443836207849</v>
      </c>
      <c r="L264">
        <v>1</v>
      </c>
      <c r="M264">
        <v>0.97158148324189286</v>
      </c>
      <c r="N264">
        <v>0.99840139822255913</v>
      </c>
      <c r="P264" s="114"/>
      <c r="Q264">
        <v>511.43232506955042</v>
      </c>
      <c r="R264">
        <v>1</v>
      </c>
      <c r="S264">
        <v>0.90799752150826085</v>
      </c>
      <c r="T264">
        <v>0.97051820547600798</v>
      </c>
      <c r="V264">
        <v>512.28471227799969</v>
      </c>
      <c r="W264">
        <v>1</v>
      </c>
      <c r="X264">
        <v>1.0190455500792099</v>
      </c>
      <c r="Y264">
        <v>1.029121923985062</v>
      </c>
      <c r="AA264">
        <v>511.71661190084671</v>
      </c>
      <c r="AB264">
        <v>1</v>
      </c>
      <c r="AC264">
        <v>0.9546624312087324</v>
      </c>
      <c r="AD264">
        <v>0.97427087033898874</v>
      </c>
      <c r="AF264">
        <v>511.43232506955042</v>
      </c>
      <c r="AG264">
        <v>1</v>
      </c>
      <c r="AH264">
        <v>1.013021032550671</v>
      </c>
      <c r="AI264">
        <v>1.0187488651252909</v>
      </c>
    </row>
    <row r="265" spans="1:35" x14ac:dyDescent="0.25">
      <c r="A265">
        <v>430.46235936453922</v>
      </c>
      <c r="B265">
        <v>1</v>
      </c>
      <c r="C265">
        <v>0.81866504990111089</v>
      </c>
      <c r="D265">
        <v>0.85264581489429736</v>
      </c>
      <c r="F265">
        <v>344.25556492203287</v>
      </c>
      <c r="G265">
        <v>1</v>
      </c>
      <c r="H265">
        <v>1.0622179028408429</v>
      </c>
      <c r="I265">
        <v>1.017295525699758</v>
      </c>
      <c r="K265">
        <v>431.03535386897511</v>
      </c>
      <c r="L265">
        <v>1</v>
      </c>
      <c r="M265">
        <v>0.97147862529990958</v>
      </c>
      <c r="N265">
        <v>0.9990063542196238</v>
      </c>
      <c r="P265" s="114"/>
      <c r="Q265">
        <v>515.52378367010681</v>
      </c>
      <c r="R265">
        <v>1</v>
      </c>
      <c r="S265">
        <v>0.90278947247660046</v>
      </c>
      <c r="T265">
        <v>0.96869659737502012</v>
      </c>
      <c r="V265">
        <v>516.3829899762236</v>
      </c>
      <c r="W265">
        <v>1</v>
      </c>
      <c r="X265">
        <v>1.0221019058580221</v>
      </c>
      <c r="Y265">
        <v>1.032212187060517</v>
      </c>
      <c r="AA265">
        <v>515.81034479605353</v>
      </c>
      <c r="AB265">
        <v>1</v>
      </c>
      <c r="AC265">
        <v>0.95763212502755601</v>
      </c>
      <c r="AD265">
        <v>0.97878958230372926</v>
      </c>
      <c r="AF265">
        <v>515.52378367010681</v>
      </c>
      <c r="AG265">
        <v>1</v>
      </c>
      <c r="AH265">
        <v>1.016397136608304</v>
      </c>
      <c r="AI265">
        <v>1.0199482689286989</v>
      </c>
    </row>
    <row r="266" spans="1:35" x14ac:dyDescent="0.25">
      <c r="A266">
        <v>433.87872729600377</v>
      </c>
      <c r="B266">
        <v>1</v>
      </c>
      <c r="C266">
        <v>0.81655826828221911</v>
      </c>
      <c r="D266">
        <v>0.85069657577297264</v>
      </c>
      <c r="F266">
        <v>346.98775194522358</v>
      </c>
      <c r="G266">
        <v>1</v>
      </c>
      <c r="H266">
        <v>1.0693326200556541</v>
      </c>
      <c r="I266">
        <v>1.0211546831355509</v>
      </c>
      <c r="K266">
        <v>434.45626937587173</v>
      </c>
      <c r="L266">
        <v>1</v>
      </c>
      <c r="M266">
        <v>0.97243028436732204</v>
      </c>
      <c r="N266">
        <v>1.0007158486992109</v>
      </c>
      <c r="P266" s="114"/>
      <c r="Q266">
        <v>519.6152422706632</v>
      </c>
      <c r="R266">
        <v>1</v>
      </c>
      <c r="S266">
        <v>0.89866816785193637</v>
      </c>
      <c r="T266">
        <v>0.96804374501387935</v>
      </c>
      <c r="V266">
        <v>520.48126767444762</v>
      </c>
      <c r="W266">
        <v>1</v>
      </c>
      <c r="X266">
        <v>1.024830873828678</v>
      </c>
      <c r="Y266">
        <v>1.0355729220915371</v>
      </c>
      <c r="AA266">
        <v>519.90407769126023</v>
      </c>
      <c r="AB266">
        <v>1</v>
      </c>
      <c r="AC266">
        <v>0.96132752691030943</v>
      </c>
      <c r="AD266">
        <v>0.98449748574600926</v>
      </c>
      <c r="AF266">
        <v>519.6152422706632</v>
      </c>
      <c r="AG266">
        <v>1</v>
      </c>
      <c r="AH266">
        <v>1.0189558542178201</v>
      </c>
      <c r="AI266">
        <v>1.01995495623704</v>
      </c>
    </row>
    <row r="267" spans="1:35" x14ac:dyDescent="0.25">
      <c r="P267" s="114"/>
    </row>
    <row r="268" spans="1:35" x14ac:dyDescent="0.25">
      <c r="P268" s="116"/>
      <c r="Q268" s="138" t="s">
        <v>306</v>
      </c>
      <c r="R268" s="138"/>
      <c r="S268" s="138"/>
      <c r="T268" s="138"/>
      <c r="U268" s="138"/>
      <c r="V268" s="138"/>
      <c r="W268" s="138"/>
      <c r="X268" s="138"/>
      <c r="Y268" s="138"/>
      <c r="Z268" s="138"/>
      <c r="AA268" s="138"/>
      <c r="AB268" s="138"/>
      <c r="AC268" s="138"/>
      <c r="AD268" s="138"/>
      <c r="AE268" s="138"/>
      <c r="AF268" s="138"/>
      <c r="AG268" s="138"/>
      <c r="AH268" s="138"/>
      <c r="AI268" s="138"/>
    </row>
    <row r="269" spans="1:35" x14ac:dyDescent="0.25">
      <c r="P269" s="114"/>
      <c r="Q269" s="132" t="s">
        <v>223</v>
      </c>
      <c r="R269" s="132"/>
      <c r="S269" s="132"/>
      <c r="T269" s="132"/>
      <c r="AA269" s="132" t="s">
        <v>224</v>
      </c>
      <c r="AB269" s="132"/>
      <c r="AC269" s="132"/>
      <c r="AD269" s="132"/>
    </row>
    <row r="270" spans="1:35" x14ac:dyDescent="0.25">
      <c r="P270" s="114"/>
      <c r="Q270" s="54" t="s">
        <v>249</v>
      </c>
      <c r="R270" s="54" t="s">
        <v>216</v>
      </c>
      <c r="S270" s="54" t="s">
        <v>217</v>
      </c>
      <c r="T270" s="54" t="s">
        <v>218</v>
      </c>
      <c r="AA270" s="54" t="s">
        <v>249</v>
      </c>
      <c r="AB270" s="54" t="s">
        <v>216</v>
      </c>
      <c r="AC270" s="54" t="s">
        <v>217</v>
      </c>
      <c r="AD270" s="54" t="s">
        <v>218</v>
      </c>
    </row>
    <row r="271" spans="1:35" x14ac:dyDescent="0.25">
      <c r="P271" s="114"/>
      <c r="Q271">
        <v>0</v>
      </c>
      <c r="R271">
        <v>1</v>
      </c>
      <c r="S271">
        <v>0.27893455155013208</v>
      </c>
      <c r="T271">
        <v>0.28816525497139861</v>
      </c>
      <c r="AA271">
        <v>0</v>
      </c>
      <c r="AB271">
        <v>1</v>
      </c>
      <c r="AC271">
        <v>0.1763709801293864</v>
      </c>
      <c r="AD271">
        <v>0.18084752364900861</v>
      </c>
    </row>
    <row r="272" spans="1:35" x14ac:dyDescent="0.25">
      <c r="P272" s="114"/>
      <c r="Q272">
        <v>4.0914586005564031</v>
      </c>
      <c r="R272">
        <v>1</v>
      </c>
      <c r="S272">
        <v>0.57624388716848585</v>
      </c>
      <c r="T272">
        <v>0.59807189914433923</v>
      </c>
      <c r="AA272">
        <v>4.0937328952067737</v>
      </c>
      <c r="AB272">
        <v>1</v>
      </c>
      <c r="AC272">
        <v>0.47833209647446201</v>
      </c>
      <c r="AD272">
        <v>0.48805103271079542</v>
      </c>
    </row>
    <row r="273" spans="16:30" x14ac:dyDescent="0.25">
      <c r="P273" s="114"/>
      <c r="Q273">
        <v>8.1829172011128062</v>
      </c>
      <c r="R273">
        <v>1</v>
      </c>
      <c r="S273">
        <v>0.92866720762306365</v>
      </c>
      <c r="T273">
        <v>0.9651925651436275</v>
      </c>
      <c r="AA273">
        <v>8.1874657904135475</v>
      </c>
      <c r="AB273">
        <v>1</v>
      </c>
      <c r="AC273">
        <v>0.85926134847164737</v>
      </c>
      <c r="AD273">
        <v>0.87676536911537106</v>
      </c>
    </row>
    <row r="274" spans="16:30" x14ac:dyDescent="0.25">
      <c r="P274" s="114"/>
      <c r="Q274">
        <v>12.27437580166921</v>
      </c>
      <c r="R274">
        <v>1</v>
      </c>
      <c r="S274">
        <v>1.3204647684617661</v>
      </c>
      <c r="T274">
        <v>1.3720687934513061</v>
      </c>
      <c r="AA274">
        <v>12.281198685620319</v>
      </c>
      <c r="AB274">
        <v>1</v>
      </c>
      <c r="AC274">
        <v>1.301085068856908</v>
      </c>
      <c r="AD274">
        <v>1.3261432959746491</v>
      </c>
    </row>
    <row r="275" spans="16:30" x14ac:dyDescent="0.25">
      <c r="P275" s="114"/>
      <c r="Q275">
        <v>16.365834402225609</v>
      </c>
      <c r="R275">
        <v>1</v>
      </c>
      <c r="S275">
        <v>1.749817373264658</v>
      </c>
      <c r="T275">
        <v>1.817546950661727</v>
      </c>
      <c r="AA275">
        <v>16.374931580827099</v>
      </c>
      <c r="AB275">
        <v>1</v>
      </c>
      <c r="AC275">
        <v>1.734261632531604</v>
      </c>
      <c r="AD275">
        <v>1.760638848348415</v>
      </c>
    </row>
    <row r="276" spans="16:30" x14ac:dyDescent="0.25">
      <c r="P276" s="114"/>
      <c r="Q276">
        <v>20.45729300278202</v>
      </c>
      <c r="R276">
        <v>1</v>
      </c>
      <c r="S276">
        <v>2.0617101712895902</v>
      </c>
      <c r="T276">
        <v>2.1354770594501229</v>
      </c>
      <c r="AA276">
        <v>20.468664476033869</v>
      </c>
      <c r="AB276">
        <v>1</v>
      </c>
      <c r="AC276">
        <v>1.99350084181583</v>
      </c>
      <c r="AD276">
        <v>2.0126480397821211</v>
      </c>
    </row>
    <row r="277" spans="16:30" x14ac:dyDescent="0.25">
      <c r="P277" s="114"/>
      <c r="Q277">
        <v>24.54875160333842</v>
      </c>
      <c r="R277">
        <v>1</v>
      </c>
      <c r="S277">
        <v>2.1804346872818039</v>
      </c>
      <c r="T277">
        <v>2.250756641717365</v>
      </c>
      <c r="AA277">
        <v>24.562397371240639</v>
      </c>
      <c r="AB277">
        <v>1</v>
      </c>
      <c r="AC277">
        <v>2.0338283612091659</v>
      </c>
      <c r="AD277">
        <v>2.0430104552675412</v>
      </c>
    </row>
    <row r="278" spans="16:30" x14ac:dyDescent="0.25">
      <c r="P278" s="114"/>
      <c r="Q278">
        <v>28.640210203894821</v>
      </c>
      <c r="R278">
        <v>1</v>
      </c>
      <c r="S278">
        <v>2.192073150538127</v>
      </c>
      <c r="T278">
        <v>2.2525085967405789</v>
      </c>
      <c r="AA278">
        <v>28.65613026644742</v>
      </c>
      <c r="AB278">
        <v>1</v>
      </c>
      <c r="AC278">
        <v>1.9623025871035069</v>
      </c>
      <c r="AD278">
        <v>1.9605335796008401</v>
      </c>
    </row>
    <row r="279" spans="16:30" x14ac:dyDescent="0.25">
      <c r="P279" s="114"/>
      <c r="Q279">
        <v>32.731668804451232</v>
      </c>
      <c r="R279">
        <v>1</v>
      </c>
      <c r="S279">
        <v>2.1218455890847729</v>
      </c>
      <c r="T279">
        <v>2.1683076434845852</v>
      </c>
      <c r="AA279">
        <v>32.74986316165419</v>
      </c>
      <c r="AB279">
        <v>1</v>
      </c>
      <c r="AC279">
        <v>1.8835691774054151</v>
      </c>
      <c r="AD279">
        <v>1.87558354500943</v>
      </c>
    </row>
    <row r="280" spans="16:30" x14ac:dyDescent="0.25">
      <c r="P280" s="114"/>
      <c r="Q280">
        <v>36.823127405007632</v>
      </c>
      <c r="R280">
        <v>1</v>
      </c>
      <c r="S280">
        <v>2.0469859004324071</v>
      </c>
      <c r="T280">
        <v>2.0802729991300941</v>
      </c>
      <c r="AA280">
        <v>36.84359605686096</v>
      </c>
      <c r="AB280">
        <v>1</v>
      </c>
      <c r="AC280">
        <v>1.8095729594153009</v>
      </c>
      <c r="AD280">
        <v>1.798055089039327</v>
      </c>
    </row>
    <row r="281" spans="16:30" x14ac:dyDescent="0.25">
      <c r="P281" s="114"/>
      <c r="Q281">
        <v>40.914586005564033</v>
      </c>
      <c r="R281">
        <v>1</v>
      </c>
      <c r="S281">
        <v>1.9795042755901291</v>
      </c>
      <c r="T281">
        <v>2.000651026319789</v>
      </c>
      <c r="AA281">
        <v>40.937328952067737</v>
      </c>
      <c r="AB281">
        <v>1</v>
      </c>
      <c r="AC281">
        <v>1.729983229917464</v>
      </c>
      <c r="AD281">
        <v>1.713288789269575</v>
      </c>
    </row>
    <row r="282" spans="16:30" x14ac:dyDescent="0.25">
      <c r="P282" s="114"/>
      <c r="Q282">
        <v>45.006044606120433</v>
      </c>
      <c r="R282">
        <v>1</v>
      </c>
      <c r="S282">
        <v>1.9185164486040021</v>
      </c>
      <c r="T282">
        <v>1.931759218293589</v>
      </c>
      <c r="AA282">
        <v>45.031061847274522</v>
      </c>
      <c r="AB282">
        <v>1</v>
      </c>
      <c r="AC282">
        <v>1.671641617888767</v>
      </c>
      <c r="AD282">
        <v>1.6481018600826549</v>
      </c>
    </row>
    <row r="283" spans="16:30" x14ac:dyDescent="0.25">
      <c r="P283" s="114"/>
      <c r="Q283">
        <v>49.097503206676834</v>
      </c>
      <c r="R283">
        <v>1</v>
      </c>
      <c r="S283">
        <v>1.860388585914633</v>
      </c>
      <c r="T283">
        <v>1.861600712896643</v>
      </c>
      <c r="AA283">
        <v>49.124794742481292</v>
      </c>
      <c r="AB283">
        <v>1</v>
      </c>
      <c r="AC283">
        <v>1.63051969771223</v>
      </c>
      <c r="AD283">
        <v>1.601007103512363</v>
      </c>
    </row>
    <row r="284" spans="16:30" x14ac:dyDescent="0.25">
      <c r="P284" s="114"/>
      <c r="Q284">
        <v>53.188961807233241</v>
      </c>
      <c r="R284">
        <v>1</v>
      </c>
      <c r="S284">
        <v>1.8183653165713229</v>
      </c>
      <c r="T284">
        <v>1.806888573353185</v>
      </c>
      <c r="AA284">
        <v>53.218527637688062</v>
      </c>
      <c r="AB284">
        <v>1</v>
      </c>
      <c r="AC284">
        <v>1.5877603858714331</v>
      </c>
      <c r="AD284">
        <v>1.5540401325201221</v>
      </c>
    </row>
    <row r="285" spans="16:30" x14ac:dyDescent="0.25">
      <c r="P285" s="114"/>
      <c r="Q285">
        <v>57.280420407789642</v>
      </c>
      <c r="R285">
        <v>1</v>
      </c>
      <c r="S285">
        <v>1.79816833283252</v>
      </c>
      <c r="T285">
        <v>1.7755954591729231</v>
      </c>
      <c r="AA285">
        <v>57.312260532894832</v>
      </c>
      <c r="AB285">
        <v>1</v>
      </c>
      <c r="AC285">
        <v>1.5520691629864281</v>
      </c>
      <c r="AD285">
        <v>1.517752170351556</v>
      </c>
    </row>
    <row r="286" spans="16:30" x14ac:dyDescent="0.25">
      <c r="P286" s="114"/>
      <c r="Q286">
        <v>61.371879008346049</v>
      </c>
      <c r="R286">
        <v>1</v>
      </c>
      <c r="S286">
        <v>1.780762382821359</v>
      </c>
      <c r="T286">
        <v>1.7495887487820789</v>
      </c>
      <c r="AA286">
        <v>61.40599342810161</v>
      </c>
      <c r="AB286">
        <v>1</v>
      </c>
      <c r="AC286">
        <v>1.5200406967208859</v>
      </c>
      <c r="AD286">
        <v>1.4844849857124349</v>
      </c>
    </row>
    <row r="287" spans="16:30" x14ac:dyDescent="0.25">
      <c r="P287" s="114"/>
      <c r="Q287">
        <v>65.463337608902449</v>
      </c>
      <c r="R287">
        <v>1</v>
      </c>
      <c r="S287">
        <v>1.763736680133293</v>
      </c>
      <c r="T287">
        <v>1.724775441879818</v>
      </c>
      <c r="AA287">
        <v>65.49972632330838</v>
      </c>
      <c r="AB287">
        <v>1</v>
      </c>
      <c r="AC287">
        <v>1.477198943669894</v>
      </c>
      <c r="AD287">
        <v>1.44078110781485</v>
      </c>
    </row>
    <row r="288" spans="16:30" x14ac:dyDescent="0.25">
      <c r="P288" s="114"/>
      <c r="Q288">
        <v>69.554796209458857</v>
      </c>
      <c r="R288">
        <v>1</v>
      </c>
      <c r="S288">
        <v>1.74318679532993</v>
      </c>
      <c r="T288">
        <v>1.697650855441484</v>
      </c>
      <c r="AA288">
        <v>69.59345921851515</v>
      </c>
      <c r="AB288">
        <v>1</v>
      </c>
      <c r="AC288">
        <v>1.4358967007295</v>
      </c>
      <c r="AD288">
        <v>1.3999986926174051</v>
      </c>
    </row>
    <row r="289" spans="16:30" x14ac:dyDescent="0.25">
      <c r="P289" s="114"/>
      <c r="Q289">
        <v>73.64625481001525</v>
      </c>
      <c r="R289">
        <v>1</v>
      </c>
      <c r="S289">
        <v>1.7147233119493479</v>
      </c>
      <c r="T289">
        <v>1.6641324396078681</v>
      </c>
      <c r="AA289">
        <v>73.68719211372192</v>
      </c>
      <c r="AB289">
        <v>1</v>
      </c>
      <c r="AC289">
        <v>1.4015299749505981</v>
      </c>
      <c r="AD289">
        <v>1.366850219834957</v>
      </c>
    </row>
    <row r="290" spans="16:30" x14ac:dyDescent="0.25">
      <c r="P290" s="114"/>
      <c r="Q290">
        <v>77.737713410571658</v>
      </c>
      <c r="R290">
        <v>1</v>
      </c>
      <c r="S290">
        <v>1.6822802852514669</v>
      </c>
      <c r="T290">
        <v>1.625958436290881</v>
      </c>
      <c r="AA290">
        <v>77.780925008928705</v>
      </c>
      <c r="AB290">
        <v>1</v>
      </c>
      <c r="AC290">
        <v>1.3693663430944449</v>
      </c>
      <c r="AD290">
        <v>1.336296423413305</v>
      </c>
    </row>
    <row r="291" spans="16:30" x14ac:dyDescent="0.25">
      <c r="P291" s="114"/>
      <c r="Q291">
        <v>81.829172011128065</v>
      </c>
      <c r="R291">
        <v>1</v>
      </c>
      <c r="S291">
        <v>1.6531346938186029</v>
      </c>
      <c r="T291">
        <v>1.5895517510659889</v>
      </c>
      <c r="AA291">
        <v>81.874657904135475</v>
      </c>
      <c r="AB291">
        <v>1</v>
      </c>
      <c r="AC291">
        <v>1.338490039138303</v>
      </c>
      <c r="AD291">
        <v>1.3071213198556471</v>
      </c>
    </row>
    <row r="292" spans="16:30" x14ac:dyDescent="0.25">
      <c r="P292" s="114"/>
      <c r="Q292">
        <v>85.920630611684459</v>
      </c>
      <c r="R292">
        <v>1</v>
      </c>
      <c r="S292">
        <v>1.634586193752489</v>
      </c>
      <c r="T292">
        <v>1.564573148050266</v>
      </c>
      <c r="AA292">
        <v>85.968390799342245</v>
      </c>
      <c r="AB292">
        <v>1</v>
      </c>
      <c r="AC292">
        <v>1.3110799070206229</v>
      </c>
      <c r="AD292">
        <v>1.280190568455049</v>
      </c>
    </row>
    <row r="293" spans="16:30" x14ac:dyDescent="0.25">
      <c r="P293" s="114"/>
      <c r="Q293">
        <v>90.012089212240866</v>
      </c>
      <c r="R293">
        <v>1</v>
      </c>
      <c r="S293">
        <v>1.622399894862562</v>
      </c>
      <c r="T293">
        <v>1.5475303899005981</v>
      </c>
      <c r="AA293">
        <v>90.06212369454903</v>
      </c>
      <c r="AB293">
        <v>1</v>
      </c>
      <c r="AC293">
        <v>1.281719518676278</v>
      </c>
      <c r="AD293">
        <v>1.2508621020031581</v>
      </c>
    </row>
    <row r="294" spans="16:30" x14ac:dyDescent="0.25">
      <c r="P294" s="114"/>
      <c r="Q294">
        <v>94.103547812797274</v>
      </c>
      <c r="R294">
        <v>1</v>
      </c>
      <c r="S294">
        <v>1.6122516421710751</v>
      </c>
      <c r="T294">
        <v>1.532317755808406</v>
      </c>
      <c r="AA294">
        <v>94.1558565897558</v>
      </c>
      <c r="AB294">
        <v>1</v>
      </c>
      <c r="AC294">
        <v>1.2577766631314899</v>
      </c>
      <c r="AD294">
        <v>1.2256137324434939</v>
      </c>
    </row>
    <row r="295" spans="16:30" x14ac:dyDescent="0.25">
      <c r="P295" s="114"/>
      <c r="Q295">
        <v>98.195006413353667</v>
      </c>
      <c r="R295">
        <v>1</v>
      </c>
      <c r="S295">
        <v>1.5981910189188799</v>
      </c>
      <c r="T295">
        <v>1.51352720145816</v>
      </c>
      <c r="AA295">
        <v>98.24958948496257</v>
      </c>
      <c r="AB295">
        <v>1</v>
      </c>
      <c r="AC295">
        <v>1.2406946923448781</v>
      </c>
      <c r="AD295">
        <v>1.207476549132084</v>
      </c>
    </row>
    <row r="296" spans="16:30" x14ac:dyDescent="0.25">
      <c r="P296" s="114"/>
      <c r="Q296">
        <v>102.2864650139101</v>
      </c>
      <c r="R296">
        <v>1</v>
      </c>
      <c r="S296">
        <v>1.577256485844996</v>
      </c>
      <c r="T296">
        <v>1.4880295252515729</v>
      </c>
      <c r="AA296">
        <v>102.3433223801693</v>
      </c>
      <c r="AB296">
        <v>1</v>
      </c>
      <c r="AC296">
        <v>1.2298032473225129</v>
      </c>
      <c r="AD296">
        <v>1.19665207620267</v>
      </c>
    </row>
    <row r="297" spans="16:30" x14ac:dyDescent="0.25">
      <c r="P297" s="114"/>
      <c r="Q297">
        <v>106.3779236144665</v>
      </c>
      <c r="R297">
        <v>1</v>
      </c>
      <c r="S297">
        <v>1.5518555886706991</v>
      </c>
      <c r="T297">
        <v>1.4580567290498889</v>
      </c>
      <c r="AA297">
        <v>106.4370552753761</v>
      </c>
      <c r="AB297">
        <v>1</v>
      </c>
      <c r="AC297">
        <v>1.2224859693650849</v>
      </c>
      <c r="AD297">
        <v>1.189315726556651</v>
      </c>
    </row>
    <row r="298" spans="16:30" x14ac:dyDescent="0.25">
      <c r="P298" s="114"/>
      <c r="Q298">
        <v>110.4693822150229</v>
      </c>
      <c r="R298">
        <v>1</v>
      </c>
      <c r="S298">
        <v>1.5198581108467319</v>
      </c>
      <c r="T298">
        <v>1.421259812101779</v>
      </c>
      <c r="AA298">
        <v>110.53078817058289</v>
      </c>
      <c r="AB298">
        <v>1</v>
      </c>
      <c r="AC298">
        <v>1.2156928092196131</v>
      </c>
      <c r="AD298">
        <v>1.182419688703261</v>
      </c>
    </row>
    <row r="299" spans="16:30" x14ac:dyDescent="0.25">
      <c r="P299" s="114"/>
      <c r="Q299">
        <v>114.5608408155793</v>
      </c>
      <c r="R299">
        <v>1</v>
      </c>
      <c r="S299">
        <v>1.4962516215253041</v>
      </c>
      <c r="T299">
        <v>1.3925894787637529</v>
      </c>
      <c r="AA299">
        <v>114.62452106578969</v>
      </c>
      <c r="AB299">
        <v>1</v>
      </c>
      <c r="AC299">
        <v>1.208612044797005</v>
      </c>
      <c r="AD299">
        <v>1.1746103850826379</v>
      </c>
    </row>
    <row r="300" spans="16:30" x14ac:dyDescent="0.25">
      <c r="P300" s="114"/>
      <c r="Q300">
        <v>118.6522994161357</v>
      </c>
      <c r="R300">
        <v>1</v>
      </c>
      <c r="S300">
        <v>1.480797285151326</v>
      </c>
      <c r="T300">
        <v>1.3725921164144279</v>
      </c>
      <c r="AA300">
        <v>118.71825396099641</v>
      </c>
      <c r="AB300">
        <v>1</v>
      </c>
      <c r="AC300">
        <v>1.2032386999228271</v>
      </c>
      <c r="AD300">
        <v>1.167162989779257</v>
      </c>
    </row>
    <row r="301" spans="16:30" x14ac:dyDescent="0.25">
      <c r="P301" s="114"/>
      <c r="Q301">
        <v>122.7437580166921</v>
      </c>
      <c r="R301">
        <v>1</v>
      </c>
      <c r="S301">
        <v>1.472186534509268</v>
      </c>
      <c r="T301">
        <v>1.357945501708512</v>
      </c>
      <c r="AA301">
        <v>122.81198685620321</v>
      </c>
      <c r="AB301">
        <v>1</v>
      </c>
      <c r="AC301">
        <v>1.1953267182498839</v>
      </c>
      <c r="AD301">
        <v>1.1570077631529649</v>
      </c>
    </row>
    <row r="302" spans="16:30" x14ac:dyDescent="0.25">
      <c r="P302" s="114"/>
      <c r="Q302">
        <v>126.83521661724851</v>
      </c>
      <c r="R302">
        <v>1</v>
      </c>
      <c r="S302">
        <v>1.46344072515181</v>
      </c>
      <c r="T302">
        <v>1.3425666439783459</v>
      </c>
      <c r="AA302">
        <v>126.90571975141</v>
      </c>
      <c r="AB302">
        <v>1</v>
      </c>
      <c r="AC302">
        <v>1.1946156832512109</v>
      </c>
      <c r="AD302">
        <v>1.155056162025861</v>
      </c>
    </row>
    <row r="303" spans="16:30" x14ac:dyDescent="0.25">
      <c r="P303" s="114"/>
      <c r="Q303">
        <v>130.9266752178049</v>
      </c>
      <c r="R303">
        <v>1</v>
      </c>
      <c r="S303">
        <v>1.45365297633049</v>
      </c>
      <c r="T303">
        <v>1.326206093329594</v>
      </c>
      <c r="AA303">
        <v>130.99945264661679</v>
      </c>
      <c r="AB303">
        <v>1</v>
      </c>
      <c r="AC303">
        <v>1.1953295448643171</v>
      </c>
      <c r="AD303">
        <v>1.155904046909356</v>
      </c>
    </row>
    <row r="304" spans="16:30" x14ac:dyDescent="0.25">
      <c r="P304" s="114"/>
      <c r="Q304">
        <v>135.01813381836129</v>
      </c>
      <c r="R304">
        <v>1</v>
      </c>
      <c r="S304">
        <v>1.4413783509818501</v>
      </c>
      <c r="T304">
        <v>1.309803021948708</v>
      </c>
      <c r="AA304">
        <v>135.09318554182349</v>
      </c>
      <c r="AB304">
        <v>1</v>
      </c>
      <c r="AC304">
        <v>1.190445001318357</v>
      </c>
      <c r="AD304">
        <v>1.152076272589617</v>
      </c>
    </row>
    <row r="305" spans="16:30" x14ac:dyDescent="0.25">
      <c r="P305" s="114"/>
      <c r="Q305">
        <v>139.10959241891771</v>
      </c>
      <c r="R305">
        <v>1</v>
      </c>
      <c r="S305">
        <v>1.428831158540963</v>
      </c>
      <c r="T305">
        <v>1.294148537571848</v>
      </c>
      <c r="AA305">
        <v>139.1869184370303</v>
      </c>
      <c r="AB305">
        <v>1</v>
      </c>
      <c r="AC305">
        <v>1.18293482272979</v>
      </c>
      <c r="AD305">
        <v>1.145387856001451</v>
      </c>
    </row>
    <row r="306" spans="16:30" x14ac:dyDescent="0.25">
      <c r="P306" s="114"/>
      <c r="Q306">
        <v>143.20105101947411</v>
      </c>
      <c r="R306">
        <v>1</v>
      </c>
      <c r="S306">
        <v>1.417176772647893</v>
      </c>
      <c r="T306">
        <v>1.2800005286051881</v>
      </c>
      <c r="AA306">
        <v>143.28065133223711</v>
      </c>
      <c r="AB306">
        <v>1</v>
      </c>
      <c r="AC306">
        <v>1.1804394570847989</v>
      </c>
      <c r="AD306">
        <v>1.1433182245750351</v>
      </c>
    </row>
    <row r="307" spans="16:30" x14ac:dyDescent="0.25">
      <c r="P307" s="114"/>
      <c r="Q307">
        <v>147.2925096200305</v>
      </c>
      <c r="R307">
        <v>1</v>
      </c>
      <c r="S307">
        <v>1.4100851301737669</v>
      </c>
      <c r="T307">
        <v>1.271973040811065</v>
      </c>
      <c r="AA307">
        <v>147.37438422744381</v>
      </c>
      <c r="AB307">
        <v>1</v>
      </c>
      <c r="AC307">
        <v>1.176241598226752</v>
      </c>
      <c r="AD307">
        <v>1.1397925512286899</v>
      </c>
    </row>
    <row r="308" spans="16:30" x14ac:dyDescent="0.25">
      <c r="P308" s="114"/>
      <c r="Q308">
        <v>151.38396822058689</v>
      </c>
      <c r="R308">
        <v>1</v>
      </c>
      <c r="S308">
        <v>1.4073712402199701</v>
      </c>
      <c r="T308">
        <v>1.268203112215887</v>
      </c>
      <c r="AA308">
        <v>151.4681171226506</v>
      </c>
      <c r="AB308">
        <v>1</v>
      </c>
      <c r="AC308">
        <v>1.1769656475042121</v>
      </c>
      <c r="AD308">
        <v>1.140795502748766</v>
      </c>
    </row>
    <row r="309" spans="16:30" x14ac:dyDescent="0.25">
      <c r="P309" s="114"/>
      <c r="Q309">
        <v>155.47542682114329</v>
      </c>
      <c r="R309">
        <v>1</v>
      </c>
      <c r="S309">
        <v>1.406565027597642</v>
      </c>
      <c r="T309">
        <v>1.2655705319193311</v>
      </c>
      <c r="AA309">
        <v>155.56185001785741</v>
      </c>
      <c r="AB309">
        <v>1</v>
      </c>
      <c r="AC309">
        <v>1.1792570035140879</v>
      </c>
      <c r="AD309">
        <v>1.143180712306086</v>
      </c>
    </row>
    <row r="310" spans="16:30" x14ac:dyDescent="0.25">
      <c r="P310" s="114"/>
      <c r="Q310">
        <v>159.56688542169971</v>
      </c>
      <c r="R310">
        <v>1</v>
      </c>
      <c r="S310">
        <v>1.403827841735211</v>
      </c>
      <c r="T310">
        <v>1.2613078282293859</v>
      </c>
      <c r="AA310">
        <v>159.65558291306419</v>
      </c>
      <c r="AB310">
        <v>1</v>
      </c>
      <c r="AC310">
        <v>1.180707882101703</v>
      </c>
      <c r="AD310">
        <v>1.143844458100592</v>
      </c>
    </row>
    <row r="311" spans="16:30" x14ac:dyDescent="0.25">
      <c r="P311" s="114"/>
      <c r="Q311">
        <v>163.6583440222561</v>
      </c>
      <c r="R311">
        <v>1</v>
      </c>
      <c r="S311">
        <v>1.39446514009492</v>
      </c>
      <c r="T311">
        <v>1.252063930809767</v>
      </c>
      <c r="AA311">
        <v>163.74931580827101</v>
      </c>
      <c r="AB311">
        <v>1</v>
      </c>
      <c r="AC311">
        <v>1.179484003658146</v>
      </c>
      <c r="AD311">
        <v>1.1415878669265089</v>
      </c>
    </row>
    <row r="312" spans="16:30" x14ac:dyDescent="0.25">
      <c r="P312" s="114"/>
      <c r="Q312">
        <v>167.7498026228125</v>
      </c>
      <c r="R312">
        <v>1</v>
      </c>
      <c r="S312">
        <v>1.386782300118669</v>
      </c>
      <c r="T312">
        <v>1.2445484582605391</v>
      </c>
      <c r="AA312">
        <v>167.84304870347771</v>
      </c>
      <c r="AB312">
        <v>1</v>
      </c>
      <c r="AC312">
        <v>1.176704093584082</v>
      </c>
      <c r="AD312">
        <v>1.1378483784524329</v>
      </c>
    </row>
    <row r="313" spans="16:30" x14ac:dyDescent="0.25">
      <c r="P313" s="114"/>
      <c r="Q313">
        <v>171.84126122336889</v>
      </c>
      <c r="R313">
        <v>1</v>
      </c>
      <c r="S313">
        <v>1.377483164079907</v>
      </c>
      <c r="T313">
        <v>1.2357866542894309</v>
      </c>
      <c r="AA313">
        <v>171.93678159868449</v>
      </c>
      <c r="AB313">
        <v>1</v>
      </c>
      <c r="AC313">
        <v>1.170601834563334</v>
      </c>
      <c r="AD313">
        <v>1.130885482663875</v>
      </c>
    </row>
    <row r="314" spans="16:30" x14ac:dyDescent="0.25">
      <c r="P314" s="114"/>
      <c r="Q314">
        <v>175.93271982392531</v>
      </c>
      <c r="R314">
        <v>1</v>
      </c>
      <c r="S314">
        <v>1.3708575957047471</v>
      </c>
      <c r="T314">
        <v>1.229376518328082</v>
      </c>
      <c r="AA314">
        <v>176.0305144938913</v>
      </c>
      <c r="AB314">
        <v>1</v>
      </c>
      <c r="AC314">
        <v>1.1653800852517291</v>
      </c>
      <c r="AD314">
        <v>1.1255067655102231</v>
      </c>
    </row>
    <row r="315" spans="16:30" x14ac:dyDescent="0.25">
      <c r="P315" s="114"/>
      <c r="Q315">
        <v>180.0241784244817</v>
      </c>
      <c r="R315">
        <v>1</v>
      </c>
      <c r="S315">
        <v>1.363757397342658</v>
      </c>
      <c r="T315">
        <v>1.2227048545748951</v>
      </c>
      <c r="AA315">
        <v>180.12424738909809</v>
      </c>
      <c r="AB315">
        <v>1</v>
      </c>
      <c r="AC315">
        <v>1.1595736088423669</v>
      </c>
      <c r="AD315">
        <v>1.1207070415568361</v>
      </c>
    </row>
    <row r="316" spans="16:30" x14ac:dyDescent="0.25">
      <c r="P316" s="114"/>
      <c r="Q316">
        <v>184.1156370250381</v>
      </c>
      <c r="R316">
        <v>1</v>
      </c>
      <c r="S316">
        <v>1.3610027373171749</v>
      </c>
      <c r="T316">
        <v>1.220253364291189</v>
      </c>
      <c r="AA316">
        <v>184.21798028430479</v>
      </c>
      <c r="AB316">
        <v>1</v>
      </c>
      <c r="AC316">
        <v>1.1546148088968109</v>
      </c>
      <c r="AD316">
        <v>1.1169789360916089</v>
      </c>
    </row>
    <row r="317" spans="16:30" x14ac:dyDescent="0.25">
      <c r="P317" s="114"/>
      <c r="Q317">
        <v>188.2070956255946</v>
      </c>
      <c r="R317">
        <v>1</v>
      </c>
      <c r="S317">
        <v>1.3602283519488501</v>
      </c>
      <c r="T317">
        <v>1.220391592874412</v>
      </c>
      <c r="AA317">
        <v>188.3117131795116</v>
      </c>
      <c r="AB317">
        <v>1</v>
      </c>
      <c r="AC317">
        <v>1.149444640684633</v>
      </c>
      <c r="AD317">
        <v>1.1129530701723791</v>
      </c>
    </row>
    <row r="318" spans="16:30" x14ac:dyDescent="0.25">
      <c r="P318" s="114"/>
      <c r="Q318">
        <v>192.29855422615091</v>
      </c>
      <c r="R318">
        <v>1</v>
      </c>
      <c r="S318">
        <v>1.3567767420466279</v>
      </c>
      <c r="T318">
        <v>1.219159639543836</v>
      </c>
      <c r="AA318">
        <v>192.40544607471841</v>
      </c>
      <c r="AB318">
        <v>1</v>
      </c>
      <c r="AC318">
        <v>1.1422382828583959</v>
      </c>
      <c r="AD318">
        <v>1.1074917073725701</v>
      </c>
    </row>
    <row r="319" spans="16:30" x14ac:dyDescent="0.25">
      <c r="P319" s="114"/>
      <c r="Q319">
        <v>196.39001282670731</v>
      </c>
      <c r="R319">
        <v>1</v>
      </c>
      <c r="S319">
        <v>1.3535028237693689</v>
      </c>
      <c r="T319">
        <v>1.218741857480943</v>
      </c>
      <c r="AA319">
        <v>196.49917896992511</v>
      </c>
      <c r="AB319">
        <v>1</v>
      </c>
      <c r="AC319">
        <v>1.134705690892583</v>
      </c>
      <c r="AD319">
        <v>1.1002530303164351</v>
      </c>
    </row>
    <row r="320" spans="16:30" x14ac:dyDescent="0.25">
      <c r="P320" s="114"/>
      <c r="Q320">
        <v>200.48147142726381</v>
      </c>
      <c r="R320">
        <v>1</v>
      </c>
      <c r="S320">
        <v>1.349727407579469</v>
      </c>
      <c r="T320">
        <v>1.217800064059736</v>
      </c>
      <c r="AA320">
        <v>200.5929118651319</v>
      </c>
      <c r="AB320">
        <v>1</v>
      </c>
      <c r="AC320">
        <v>1.129693508900411</v>
      </c>
      <c r="AD320">
        <v>1.0955336622957941</v>
      </c>
    </row>
    <row r="321" spans="16:30" x14ac:dyDescent="0.25">
      <c r="P321" s="114"/>
      <c r="Q321">
        <v>204.57293002782021</v>
      </c>
      <c r="R321">
        <v>1</v>
      </c>
      <c r="S321">
        <v>1.3457724110221141</v>
      </c>
      <c r="T321">
        <v>1.2166643815597351</v>
      </c>
      <c r="AA321">
        <v>204.68664476033871</v>
      </c>
      <c r="AB321">
        <v>1</v>
      </c>
      <c r="AC321">
        <v>1.1238628568173461</v>
      </c>
      <c r="AD321">
        <v>1.090777406307798</v>
      </c>
    </row>
    <row r="322" spans="16:30" x14ac:dyDescent="0.25">
      <c r="P322" s="114"/>
      <c r="Q322">
        <v>208.6643886283766</v>
      </c>
      <c r="R322">
        <v>1</v>
      </c>
      <c r="S322">
        <v>1.3401292904610931</v>
      </c>
      <c r="T322">
        <v>1.2139698352011761</v>
      </c>
      <c r="AA322">
        <v>208.78037765554549</v>
      </c>
      <c r="AB322">
        <v>1</v>
      </c>
      <c r="AC322">
        <v>1.1188190505213089</v>
      </c>
      <c r="AD322">
        <v>1.0872280863758941</v>
      </c>
    </row>
    <row r="323" spans="16:30" x14ac:dyDescent="0.25">
      <c r="P323" s="114"/>
      <c r="Q323">
        <v>212.75584722893299</v>
      </c>
      <c r="R323">
        <v>1</v>
      </c>
      <c r="S323">
        <v>1.335532110556565</v>
      </c>
      <c r="T323">
        <v>1.2130498206272109</v>
      </c>
      <c r="AA323">
        <v>212.87411055075219</v>
      </c>
      <c r="AB323">
        <v>1</v>
      </c>
      <c r="AC323">
        <v>1.1136286481402919</v>
      </c>
      <c r="AD323">
        <v>1.08307306561593</v>
      </c>
    </row>
    <row r="324" spans="16:30" x14ac:dyDescent="0.25">
      <c r="P324" s="114"/>
      <c r="Q324">
        <v>216.84730582948939</v>
      </c>
      <c r="R324">
        <v>1</v>
      </c>
      <c r="S324">
        <v>1.330795444711504</v>
      </c>
      <c r="T324">
        <v>1.212223586427924</v>
      </c>
      <c r="AA324">
        <v>216.96784344595901</v>
      </c>
      <c r="AB324">
        <v>1</v>
      </c>
      <c r="AC324">
        <v>1.1097898564925619</v>
      </c>
      <c r="AD324">
        <v>1.080586190529446</v>
      </c>
    </row>
    <row r="325" spans="16:30" x14ac:dyDescent="0.25">
      <c r="P325" s="114"/>
      <c r="Q325">
        <v>220.93876443004581</v>
      </c>
      <c r="R325">
        <v>1</v>
      </c>
      <c r="S325">
        <v>1.326684822434417</v>
      </c>
      <c r="T325">
        <v>1.211491337444643</v>
      </c>
      <c r="AA325">
        <v>221.06157634116579</v>
      </c>
      <c r="AB325">
        <v>1</v>
      </c>
      <c r="AC325">
        <v>1.1092780272939231</v>
      </c>
      <c r="AD325">
        <v>1.081067837151809</v>
      </c>
    </row>
    <row r="326" spans="16:30" x14ac:dyDescent="0.25">
      <c r="P326" s="114"/>
      <c r="Q326">
        <v>225.0302230306022</v>
      </c>
      <c r="R326">
        <v>1</v>
      </c>
      <c r="S326">
        <v>1.32180225849748</v>
      </c>
      <c r="T326">
        <v>1.210266292170818</v>
      </c>
      <c r="AA326">
        <v>225.1553092363726</v>
      </c>
      <c r="AB326">
        <v>1</v>
      </c>
      <c r="AC326">
        <v>1.1102357410291379</v>
      </c>
      <c r="AD326">
        <v>1.0835762706660139</v>
      </c>
    </row>
    <row r="327" spans="16:30" x14ac:dyDescent="0.25">
      <c r="P327" s="114"/>
      <c r="Q327">
        <v>229.12168163115859</v>
      </c>
      <c r="R327">
        <v>1</v>
      </c>
      <c r="S327">
        <v>1.317043951100469</v>
      </c>
      <c r="T327">
        <v>1.2091099727318599</v>
      </c>
      <c r="AA327">
        <v>229.2490421315793</v>
      </c>
      <c r="AB327">
        <v>1</v>
      </c>
      <c r="AC327">
        <v>1.111227197586258</v>
      </c>
      <c r="AD327">
        <v>1.086168629967764</v>
      </c>
    </row>
    <row r="328" spans="16:30" x14ac:dyDescent="0.25">
      <c r="P328" s="114"/>
      <c r="Q328">
        <v>233.21314023171499</v>
      </c>
      <c r="R328">
        <v>1</v>
      </c>
      <c r="S328">
        <v>1.312576263250897</v>
      </c>
      <c r="T328">
        <v>1.2081058576164221</v>
      </c>
      <c r="AA328">
        <v>233.34277502678609</v>
      </c>
      <c r="AB328">
        <v>1</v>
      </c>
      <c r="AC328">
        <v>1.1104008677314461</v>
      </c>
      <c r="AD328">
        <v>1.087041953165073</v>
      </c>
    </row>
    <row r="329" spans="16:30" x14ac:dyDescent="0.25">
      <c r="P329" s="114"/>
      <c r="Q329">
        <v>237.30459883227141</v>
      </c>
      <c r="R329">
        <v>1</v>
      </c>
      <c r="S329">
        <v>1.306951149889011</v>
      </c>
      <c r="T329">
        <v>1.2057631049185871</v>
      </c>
      <c r="AA329">
        <v>237.4365079219929</v>
      </c>
      <c r="AB329">
        <v>1</v>
      </c>
      <c r="AC329">
        <v>1.106618054489295</v>
      </c>
      <c r="AD329">
        <v>1.084130990272872</v>
      </c>
    </row>
    <row r="330" spans="16:30" x14ac:dyDescent="0.25">
      <c r="P330" s="114"/>
      <c r="Q330">
        <v>241.3960574328278</v>
      </c>
      <c r="R330">
        <v>1</v>
      </c>
      <c r="S330">
        <v>1.3018027262859819</v>
      </c>
      <c r="T330">
        <v>1.2044952175606269</v>
      </c>
      <c r="AA330">
        <v>241.53024081719971</v>
      </c>
      <c r="AB330">
        <v>1</v>
      </c>
      <c r="AC330">
        <v>1.101223458344128</v>
      </c>
      <c r="AD330">
        <v>1.078688185887495</v>
      </c>
    </row>
    <row r="331" spans="16:30" x14ac:dyDescent="0.25">
      <c r="P331" s="114"/>
      <c r="Q331">
        <v>245.4875160333842</v>
      </c>
      <c r="R331">
        <v>1</v>
      </c>
      <c r="S331">
        <v>1.2951635752884529</v>
      </c>
      <c r="T331">
        <v>1.201219176961442</v>
      </c>
      <c r="AA331">
        <v>245.62397371240641</v>
      </c>
      <c r="AB331">
        <v>1</v>
      </c>
      <c r="AC331">
        <v>1.095942761803004</v>
      </c>
      <c r="AD331">
        <v>1.073263078288438</v>
      </c>
    </row>
    <row r="332" spans="16:30" x14ac:dyDescent="0.25">
      <c r="P332" s="114"/>
      <c r="Q332">
        <v>249.57897463394059</v>
      </c>
      <c r="R332">
        <v>1</v>
      </c>
      <c r="S332">
        <v>1.2872684485054069</v>
      </c>
      <c r="T332">
        <v>1.196530094928812</v>
      </c>
      <c r="AA332">
        <v>249.7177066076132</v>
      </c>
      <c r="AB332">
        <v>1</v>
      </c>
      <c r="AC332">
        <v>1.089550191713708</v>
      </c>
      <c r="AD332">
        <v>1.0681556689209639</v>
      </c>
    </row>
    <row r="333" spans="16:30" x14ac:dyDescent="0.25">
      <c r="P333" s="114"/>
      <c r="Q333">
        <v>253.67043323449701</v>
      </c>
      <c r="R333">
        <v>1</v>
      </c>
      <c r="S333">
        <v>1.2787880932521829</v>
      </c>
      <c r="T333">
        <v>1.1915654130188149</v>
      </c>
      <c r="AA333">
        <v>253.81143950282001</v>
      </c>
      <c r="AB333">
        <v>1</v>
      </c>
      <c r="AC333">
        <v>1.0853478660324529</v>
      </c>
      <c r="AD333">
        <v>1.0656993665446961</v>
      </c>
    </row>
    <row r="334" spans="16:30" x14ac:dyDescent="0.25">
      <c r="P334" s="114"/>
      <c r="Q334">
        <v>257.7618918350534</v>
      </c>
      <c r="R334">
        <v>1</v>
      </c>
      <c r="S334">
        <v>1.27310183742594</v>
      </c>
      <c r="T334">
        <v>1.1896517803284501</v>
      </c>
      <c r="AA334">
        <v>257.90517239802682</v>
      </c>
      <c r="AB334">
        <v>1</v>
      </c>
      <c r="AC334">
        <v>1.0814723719819359</v>
      </c>
      <c r="AD334">
        <v>1.064303441283224</v>
      </c>
    </row>
    <row r="335" spans="16:30" x14ac:dyDescent="0.25">
      <c r="P335" s="114"/>
      <c r="Q335">
        <v>261.8533504356098</v>
      </c>
      <c r="R335">
        <v>1</v>
      </c>
      <c r="S335">
        <v>1.2688237565156231</v>
      </c>
      <c r="T335">
        <v>1.1888048270561411</v>
      </c>
      <c r="AA335">
        <v>261.99890529323352</v>
      </c>
      <c r="AB335">
        <v>1</v>
      </c>
      <c r="AC335">
        <v>1.0780964940581581</v>
      </c>
      <c r="AD335">
        <v>1.06297278869106</v>
      </c>
    </row>
    <row r="336" spans="16:30" x14ac:dyDescent="0.25">
      <c r="P336" s="114"/>
      <c r="Q336">
        <v>265.94480903616619</v>
      </c>
      <c r="R336">
        <v>1</v>
      </c>
      <c r="S336">
        <v>1.2619081184748919</v>
      </c>
      <c r="T336">
        <v>1.1865460223800439</v>
      </c>
      <c r="AA336">
        <v>266.09263818844028</v>
      </c>
      <c r="AB336">
        <v>1</v>
      </c>
      <c r="AC336">
        <v>1.0743655537965049</v>
      </c>
      <c r="AD336">
        <v>1.0603083187886071</v>
      </c>
    </row>
    <row r="337" spans="16:30" x14ac:dyDescent="0.25">
      <c r="P337" s="114"/>
      <c r="Q337">
        <v>270.03626763672258</v>
      </c>
      <c r="R337">
        <v>1</v>
      </c>
      <c r="S337">
        <v>1.254665215424118</v>
      </c>
      <c r="T337">
        <v>1.1839683734777069</v>
      </c>
      <c r="AA337">
        <v>270.18637108364709</v>
      </c>
      <c r="AB337">
        <v>1</v>
      </c>
      <c r="AC337">
        <v>1.0709415490129881</v>
      </c>
      <c r="AD337">
        <v>1.056993656834184</v>
      </c>
    </row>
    <row r="338" spans="16:30" x14ac:dyDescent="0.25">
      <c r="P338" s="114"/>
      <c r="Q338">
        <v>274.12772623727898</v>
      </c>
      <c r="R338">
        <v>1</v>
      </c>
      <c r="S338">
        <v>1.2463206716959561</v>
      </c>
      <c r="T338">
        <v>1.1784669594719239</v>
      </c>
      <c r="AA338">
        <v>274.28010397885379</v>
      </c>
      <c r="AB338">
        <v>1</v>
      </c>
      <c r="AC338">
        <v>1.0650120552439519</v>
      </c>
      <c r="AD338">
        <v>1.051742138530787</v>
      </c>
    </row>
    <row r="339" spans="16:30" x14ac:dyDescent="0.25">
      <c r="P339" s="114"/>
      <c r="Q339">
        <v>278.21918483783543</v>
      </c>
      <c r="R339">
        <v>1</v>
      </c>
      <c r="S339">
        <v>1.2366079653245261</v>
      </c>
      <c r="T339">
        <v>1.171101405068566</v>
      </c>
      <c r="AA339">
        <v>278.3738368740606</v>
      </c>
      <c r="AB339">
        <v>1</v>
      </c>
      <c r="AC339">
        <v>1.0592311082980459</v>
      </c>
      <c r="AD339">
        <v>1.046698121606801</v>
      </c>
    </row>
    <row r="340" spans="16:30" x14ac:dyDescent="0.25">
      <c r="P340" s="114"/>
      <c r="Q340">
        <v>282.31064343839182</v>
      </c>
      <c r="R340">
        <v>1</v>
      </c>
      <c r="S340">
        <v>1.226292600917043</v>
      </c>
      <c r="T340">
        <v>1.163684202571579</v>
      </c>
      <c r="AA340">
        <v>282.46756976926741</v>
      </c>
      <c r="AB340">
        <v>1</v>
      </c>
      <c r="AC340">
        <v>1.053704673816291</v>
      </c>
      <c r="AD340">
        <v>1.0426760425025909</v>
      </c>
    </row>
    <row r="341" spans="16:30" x14ac:dyDescent="0.25">
      <c r="P341" s="114"/>
      <c r="Q341">
        <v>286.40210203894821</v>
      </c>
      <c r="R341">
        <v>1</v>
      </c>
      <c r="S341">
        <v>1.219016153328494</v>
      </c>
      <c r="T341">
        <v>1.1598225750926769</v>
      </c>
      <c r="AA341">
        <v>286.56130266447423</v>
      </c>
      <c r="AB341">
        <v>1</v>
      </c>
      <c r="AC341">
        <v>1.0491122772081971</v>
      </c>
      <c r="AD341">
        <v>1.0391274434782181</v>
      </c>
    </row>
    <row r="342" spans="16:30" x14ac:dyDescent="0.25">
      <c r="P342" s="114"/>
      <c r="Q342">
        <v>290.49356063950461</v>
      </c>
      <c r="R342">
        <v>1</v>
      </c>
      <c r="S342">
        <v>1.214244904734652</v>
      </c>
      <c r="T342">
        <v>1.157960200393146</v>
      </c>
      <c r="AA342">
        <v>290.65503555968093</v>
      </c>
      <c r="AB342">
        <v>1</v>
      </c>
      <c r="AC342">
        <v>1.0439850765141021</v>
      </c>
      <c r="AD342">
        <v>1.0350038464052851</v>
      </c>
    </row>
    <row r="343" spans="16:30" x14ac:dyDescent="0.25">
      <c r="P343" s="114"/>
      <c r="Q343">
        <v>294.585019240061</v>
      </c>
      <c r="R343">
        <v>1</v>
      </c>
      <c r="S343">
        <v>1.2095578838351071</v>
      </c>
      <c r="T343">
        <v>1.1572687510802171</v>
      </c>
      <c r="AA343">
        <v>294.74876845488768</v>
      </c>
      <c r="AB343">
        <v>1</v>
      </c>
      <c r="AC343">
        <v>1.041195036675209</v>
      </c>
      <c r="AD343">
        <v>1.0327879204221559</v>
      </c>
    </row>
    <row r="344" spans="16:30" x14ac:dyDescent="0.25">
      <c r="P344" s="114"/>
      <c r="Q344">
        <v>298.67647784061751</v>
      </c>
      <c r="R344">
        <v>1</v>
      </c>
      <c r="S344">
        <v>1.2044730946885349</v>
      </c>
      <c r="T344">
        <v>1.155982999459646</v>
      </c>
      <c r="AA344">
        <v>298.84250135009449</v>
      </c>
      <c r="AB344">
        <v>1</v>
      </c>
      <c r="AC344">
        <v>1.037761506966937</v>
      </c>
      <c r="AD344">
        <v>1.029819976460838</v>
      </c>
    </row>
    <row r="345" spans="16:30" x14ac:dyDescent="0.25">
      <c r="P345" s="114"/>
      <c r="Q345">
        <v>302.76793644117379</v>
      </c>
      <c r="R345">
        <v>1</v>
      </c>
      <c r="S345">
        <v>1.196395977871149</v>
      </c>
      <c r="T345">
        <v>1.1509454672813031</v>
      </c>
      <c r="AA345">
        <v>302.93623424530131</v>
      </c>
      <c r="AB345">
        <v>1</v>
      </c>
      <c r="AC345">
        <v>1.0332832626469279</v>
      </c>
      <c r="AD345">
        <v>1.025403714363986</v>
      </c>
    </row>
    <row r="346" spans="16:30" x14ac:dyDescent="0.25">
      <c r="P346" s="114"/>
      <c r="Q346">
        <v>306.85939504173018</v>
      </c>
      <c r="R346">
        <v>1</v>
      </c>
      <c r="S346">
        <v>1.185067597406622</v>
      </c>
      <c r="T346">
        <v>1.1420456061718389</v>
      </c>
      <c r="AA346">
        <v>307.02996714050801</v>
      </c>
      <c r="AB346">
        <v>1</v>
      </c>
      <c r="AC346">
        <v>1.0277150181051939</v>
      </c>
      <c r="AD346">
        <v>1.020186208442835</v>
      </c>
    </row>
    <row r="347" spans="16:30" x14ac:dyDescent="0.25">
      <c r="P347" s="114"/>
      <c r="Q347">
        <v>310.95085364228657</v>
      </c>
      <c r="R347">
        <v>1</v>
      </c>
      <c r="S347">
        <v>1.1740662234184429</v>
      </c>
      <c r="T347">
        <v>1.1338964496500039</v>
      </c>
      <c r="AA347">
        <v>311.12370003571482</v>
      </c>
      <c r="AB347">
        <v>1</v>
      </c>
      <c r="AC347">
        <v>1.022412471043344</v>
      </c>
      <c r="AD347">
        <v>1.014768515315349</v>
      </c>
    </row>
    <row r="348" spans="16:30" x14ac:dyDescent="0.25">
      <c r="P348" s="114"/>
      <c r="Q348">
        <v>315.04231224284302</v>
      </c>
      <c r="R348">
        <v>1</v>
      </c>
      <c r="S348">
        <v>1.16293680485386</v>
      </c>
      <c r="T348">
        <v>1.125587640464438</v>
      </c>
      <c r="AA348">
        <v>315.21743293092158</v>
      </c>
      <c r="AB348">
        <v>1</v>
      </c>
      <c r="AC348">
        <v>1.0191116398217059</v>
      </c>
      <c r="AD348">
        <v>1.0113492710801431</v>
      </c>
    </row>
    <row r="349" spans="16:30" x14ac:dyDescent="0.25">
      <c r="P349" s="114"/>
      <c r="Q349">
        <v>319.13377084339942</v>
      </c>
      <c r="R349">
        <v>1</v>
      </c>
      <c r="S349">
        <v>1.153699404287728</v>
      </c>
      <c r="T349">
        <v>1.118737568264929</v>
      </c>
      <c r="AA349">
        <v>319.31116582612827</v>
      </c>
      <c r="AB349">
        <v>1</v>
      </c>
      <c r="AC349">
        <v>1.0178322548027141</v>
      </c>
      <c r="AD349">
        <v>1.0099368681438921</v>
      </c>
    </row>
    <row r="350" spans="16:30" x14ac:dyDescent="0.25">
      <c r="P350" s="114"/>
      <c r="Q350">
        <v>323.22522944395593</v>
      </c>
      <c r="R350">
        <v>1</v>
      </c>
      <c r="S350">
        <v>1.144801270765518</v>
      </c>
      <c r="T350">
        <v>1.1119648891333129</v>
      </c>
      <c r="AA350">
        <v>323.40489872133509</v>
      </c>
      <c r="AB350">
        <v>1</v>
      </c>
      <c r="AC350">
        <v>1.016850425378752</v>
      </c>
      <c r="AD350">
        <v>1.008949578788666</v>
      </c>
    </row>
    <row r="351" spans="16:30" x14ac:dyDescent="0.25">
      <c r="P351" s="114"/>
      <c r="Q351">
        <v>327.31668804451232</v>
      </c>
      <c r="R351">
        <v>1</v>
      </c>
      <c r="S351">
        <v>1.136616965855036</v>
      </c>
      <c r="T351">
        <v>1.1052411192257039</v>
      </c>
      <c r="AA351">
        <v>327.4986316165419</v>
      </c>
      <c r="AB351">
        <v>1</v>
      </c>
      <c r="AC351">
        <v>1.0149697821642509</v>
      </c>
      <c r="AD351">
        <v>1.0069191454992359</v>
      </c>
    </row>
    <row r="352" spans="16:30" x14ac:dyDescent="0.25">
      <c r="P352" s="114"/>
      <c r="Q352">
        <v>331.40814664506871</v>
      </c>
      <c r="R352">
        <v>1</v>
      </c>
      <c r="S352">
        <v>1.1257765395065349</v>
      </c>
      <c r="T352">
        <v>1.09599401994611</v>
      </c>
      <c r="AA352">
        <v>331.59236451174871</v>
      </c>
      <c r="AB352">
        <v>1</v>
      </c>
      <c r="AC352">
        <v>1.013265116964607</v>
      </c>
      <c r="AD352">
        <v>1.0052003374795691</v>
      </c>
    </row>
    <row r="353" spans="16:30" x14ac:dyDescent="0.25">
      <c r="P353" s="114"/>
      <c r="Q353">
        <v>335.4996052456251</v>
      </c>
      <c r="R353">
        <v>1</v>
      </c>
      <c r="S353">
        <v>1.111885508768617</v>
      </c>
      <c r="T353">
        <v>1.083806669827351</v>
      </c>
      <c r="AA353">
        <v>335.68609740695553</v>
      </c>
      <c r="AB353">
        <v>1</v>
      </c>
      <c r="AC353">
        <v>1.0110350846156879</v>
      </c>
      <c r="AD353">
        <v>1.0028839327564181</v>
      </c>
    </row>
    <row r="354" spans="16:30" x14ac:dyDescent="0.25">
      <c r="P354" s="114"/>
      <c r="Q354">
        <v>339.59106384618138</v>
      </c>
      <c r="R354">
        <v>1</v>
      </c>
      <c r="S354">
        <v>1.0977954865469921</v>
      </c>
      <c r="T354">
        <v>1.0720194294472269</v>
      </c>
      <c r="AA354">
        <v>339.77983030216222</v>
      </c>
      <c r="AB354">
        <v>1</v>
      </c>
      <c r="AC354">
        <v>1.009438447216751</v>
      </c>
      <c r="AD354">
        <v>1.001261316108399</v>
      </c>
    </row>
    <row r="355" spans="16:30" x14ac:dyDescent="0.25">
      <c r="P355" s="114"/>
      <c r="Q355">
        <v>343.68252244673778</v>
      </c>
      <c r="R355">
        <v>1</v>
      </c>
      <c r="S355">
        <v>1.083935802184546</v>
      </c>
      <c r="T355">
        <v>1.060735522996235</v>
      </c>
      <c r="AA355">
        <v>343.87356319736898</v>
      </c>
      <c r="AB355">
        <v>1</v>
      </c>
      <c r="AC355">
        <v>1.0093039291386501</v>
      </c>
      <c r="AD355">
        <v>1.0009155520316819</v>
      </c>
    </row>
    <row r="356" spans="16:30" x14ac:dyDescent="0.25">
      <c r="P356" s="114"/>
      <c r="Q356">
        <v>347.77398104729428</v>
      </c>
      <c r="R356">
        <v>1</v>
      </c>
      <c r="S356">
        <v>1.0746757237012079</v>
      </c>
      <c r="T356">
        <v>1.0539653824799049</v>
      </c>
      <c r="AA356">
        <v>347.96729609257579</v>
      </c>
      <c r="AB356">
        <v>1</v>
      </c>
      <c r="AC356">
        <v>1.0090967449910551</v>
      </c>
      <c r="AD356">
        <v>1.000634317313871</v>
      </c>
    </row>
    <row r="357" spans="16:30" x14ac:dyDescent="0.25">
      <c r="P357" s="114"/>
      <c r="Q357">
        <v>351.86543964785068</v>
      </c>
      <c r="R357">
        <v>1</v>
      </c>
      <c r="S357">
        <v>1.066700209078985</v>
      </c>
      <c r="T357">
        <v>1.0476776563694259</v>
      </c>
      <c r="AA357">
        <v>352.06102898778261</v>
      </c>
      <c r="AB357">
        <v>1</v>
      </c>
      <c r="AC357">
        <v>1.0055664659878909</v>
      </c>
      <c r="AD357">
        <v>0.99717365725806206</v>
      </c>
    </row>
    <row r="358" spans="16:30" x14ac:dyDescent="0.25">
      <c r="P358" s="114"/>
      <c r="Q358">
        <v>355.95689824840707</v>
      </c>
      <c r="R358">
        <v>1</v>
      </c>
      <c r="S358">
        <v>1.060820675762884</v>
      </c>
      <c r="T358">
        <v>1.0429150273336101</v>
      </c>
      <c r="AA358">
        <v>356.15476188298931</v>
      </c>
      <c r="AB358">
        <v>1</v>
      </c>
      <c r="AC358">
        <v>1.0002558294610919</v>
      </c>
      <c r="AD358">
        <v>0.99212141775674179</v>
      </c>
    </row>
    <row r="359" spans="16:30" x14ac:dyDescent="0.25">
      <c r="P359" s="114"/>
      <c r="Q359">
        <v>360.04835684896352</v>
      </c>
      <c r="R359">
        <v>1</v>
      </c>
      <c r="S359">
        <v>1.0538701279778959</v>
      </c>
      <c r="T359">
        <v>1.0370606463363661</v>
      </c>
      <c r="AA359">
        <v>360.24849477819612</v>
      </c>
      <c r="AB359">
        <v>1</v>
      </c>
      <c r="AC359">
        <v>0.99554565913483051</v>
      </c>
      <c r="AD359">
        <v>0.9877888304742507</v>
      </c>
    </row>
    <row r="360" spans="16:30" x14ac:dyDescent="0.25">
      <c r="P360" s="114"/>
      <c r="Q360">
        <v>364.13981544951992</v>
      </c>
      <c r="R360">
        <v>1</v>
      </c>
      <c r="S360">
        <v>1.0452669760749429</v>
      </c>
      <c r="T360">
        <v>1.0295989417063049</v>
      </c>
      <c r="AA360">
        <v>364.34222767340287</v>
      </c>
      <c r="AB360">
        <v>1</v>
      </c>
      <c r="AC360">
        <v>0.99259437509170734</v>
      </c>
      <c r="AD360">
        <v>0.98526090659657062</v>
      </c>
    </row>
    <row r="361" spans="16:30" x14ac:dyDescent="0.25">
      <c r="P361" s="114"/>
      <c r="Q361">
        <v>368.23127405007631</v>
      </c>
      <c r="R361">
        <v>1</v>
      </c>
      <c r="S361">
        <v>1.0366470236261709</v>
      </c>
      <c r="T361">
        <v>1.0225816330104061</v>
      </c>
      <c r="AA361">
        <v>368.43596056860957</v>
      </c>
      <c r="AB361">
        <v>1</v>
      </c>
      <c r="AC361">
        <v>0.99105571878018406</v>
      </c>
      <c r="AD361">
        <v>0.98397385569992646</v>
      </c>
    </row>
    <row r="362" spans="16:30" x14ac:dyDescent="0.25">
      <c r="P362" s="114"/>
      <c r="Q362">
        <v>372.3227326506327</v>
      </c>
      <c r="R362">
        <v>1</v>
      </c>
      <c r="S362">
        <v>1.0282678440382771</v>
      </c>
      <c r="T362">
        <v>1.016092671417764</v>
      </c>
      <c r="AA362">
        <v>372.52969346381639</v>
      </c>
      <c r="AB362">
        <v>1</v>
      </c>
      <c r="AC362">
        <v>0.99205041501606361</v>
      </c>
      <c r="AD362">
        <v>0.98517339501258161</v>
      </c>
    </row>
    <row r="363" spans="16:30" x14ac:dyDescent="0.25">
      <c r="P363" s="114"/>
      <c r="Q363">
        <v>376.4141912511891</v>
      </c>
      <c r="R363">
        <v>1</v>
      </c>
      <c r="S363">
        <v>1.021629068496793</v>
      </c>
      <c r="T363">
        <v>1.0117337002024289</v>
      </c>
      <c r="AA363">
        <v>376.6234263590232</v>
      </c>
      <c r="AB363">
        <v>1</v>
      </c>
      <c r="AC363">
        <v>0.99016577707997366</v>
      </c>
      <c r="AD363">
        <v>0.98344374500817955</v>
      </c>
    </row>
    <row r="364" spans="16:30" x14ac:dyDescent="0.25">
      <c r="P364" s="114"/>
      <c r="Q364">
        <v>380.50564985174549</v>
      </c>
      <c r="R364">
        <v>1</v>
      </c>
      <c r="S364">
        <v>1.0151886970091331</v>
      </c>
      <c r="T364">
        <v>1.0075222564518951</v>
      </c>
      <c r="AA364">
        <v>380.71715925423001</v>
      </c>
      <c r="AB364">
        <v>1</v>
      </c>
      <c r="AC364">
        <v>0.98562817218587417</v>
      </c>
      <c r="AD364">
        <v>0.9793274009750238</v>
      </c>
    </row>
    <row r="365" spans="16:30" x14ac:dyDescent="0.25">
      <c r="P365" s="114"/>
      <c r="Q365">
        <v>384.59710845230188</v>
      </c>
      <c r="R365">
        <v>1</v>
      </c>
      <c r="S365">
        <v>1.0080059162414869</v>
      </c>
      <c r="T365">
        <v>1.002599557276816</v>
      </c>
      <c r="AA365">
        <v>384.81089214943671</v>
      </c>
      <c r="AB365">
        <v>1</v>
      </c>
      <c r="AC365">
        <v>0.98175455235810472</v>
      </c>
      <c r="AD365">
        <v>0.97619855261070265</v>
      </c>
    </row>
    <row r="366" spans="16:30" x14ac:dyDescent="0.25">
      <c r="P366" s="114"/>
      <c r="Q366">
        <v>388.68856705285828</v>
      </c>
      <c r="R366">
        <v>1</v>
      </c>
      <c r="S366">
        <v>0.99919131433712316</v>
      </c>
      <c r="T366">
        <v>0.99605111480410014</v>
      </c>
      <c r="AA366">
        <v>388.90462504464352</v>
      </c>
      <c r="AB366">
        <v>1</v>
      </c>
      <c r="AC366">
        <v>0.97911336807517546</v>
      </c>
      <c r="AD366">
        <v>0.97441635355859157</v>
      </c>
    </row>
    <row r="367" spans="16:30" x14ac:dyDescent="0.25">
      <c r="P367" s="114"/>
      <c r="Q367">
        <v>392.78002565341473</v>
      </c>
      <c r="R367">
        <v>1</v>
      </c>
      <c r="S367">
        <v>0.98729013634898211</v>
      </c>
      <c r="T367">
        <v>0.98633414973052891</v>
      </c>
      <c r="AA367">
        <v>392.99835793985028</v>
      </c>
      <c r="AB367">
        <v>1</v>
      </c>
      <c r="AC367">
        <v>0.97654140374956722</v>
      </c>
      <c r="AD367">
        <v>0.97244375775719205</v>
      </c>
    </row>
    <row r="368" spans="16:30" x14ac:dyDescent="0.25">
      <c r="P368" s="114"/>
      <c r="Q368">
        <v>396.87148425397112</v>
      </c>
      <c r="R368">
        <v>1</v>
      </c>
      <c r="S368">
        <v>0.97573408606984358</v>
      </c>
      <c r="T368">
        <v>0.97709136982112987</v>
      </c>
      <c r="AA368">
        <v>397.09209083505698</v>
      </c>
      <c r="AB368">
        <v>1</v>
      </c>
      <c r="AC368">
        <v>0.97510025261161148</v>
      </c>
      <c r="AD368">
        <v>0.97156584371409449</v>
      </c>
    </row>
    <row r="369" spans="16:30" x14ac:dyDescent="0.25">
      <c r="P369" s="114"/>
      <c r="Q369">
        <v>400.96294285452751</v>
      </c>
      <c r="R369">
        <v>1</v>
      </c>
      <c r="S369">
        <v>0.96550968780115176</v>
      </c>
      <c r="T369">
        <v>0.96904127790501704</v>
      </c>
      <c r="AA369">
        <v>401.18582373026391</v>
      </c>
      <c r="AB369">
        <v>1</v>
      </c>
      <c r="AC369">
        <v>0.97078066986737277</v>
      </c>
      <c r="AD369">
        <v>0.96756640071738598</v>
      </c>
    </row>
    <row r="370" spans="16:30" x14ac:dyDescent="0.25">
      <c r="P370" s="114"/>
      <c r="Q370">
        <v>405.05440145508391</v>
      </c>
      <c r="R370">
        <v>1</v>
      </c>
      <c r="S370">
        <v>0.9572446248852714</v>
      </c>
      <c r="T370">
        <v>0.96306117502662425</v>
      </c>
      <c r="AA370">
        <v>405.2795566254706</v>
      </c>
      <c r="AB370">
        <v>1</v>
      </c>
      <c r="AC370">
        <v>0.96365434715275222</v>
      </c>
      <c r="AD370">
        <v>0.96090253261263103</v>
      </c>
    </row>
    <row r="371" spans="16:30" x14ac:dyDescent="0.25">
      <c r="P371" s="114"/>
      <c r="Q371">
        <v>409.1458600556403</v>
      </c>
      <c r="R371">
        <v>1</v>
      </c>
      <c r="S371">
        <v>0.95054485857573567</v>
      </c>
      <c r="T371">
        <v>0.95847601610510258</v>
      </c>
      <c r="AA371">
        <v>409.37328952067742</v>
      </c>
      <c r="AB371">
        <v>1</v>
      </c>
      <c r="AC371">
        <v>0.95915202384566978</v>
      </c>
      <c r="AD371">
        <v>0.95725139506116352</v>
      </c>
    </row>
    <row r="372" spans="16:30" x14ac:dyDescent="0.25">
      <c r="P372" s="114"/>
      <c r="Q372">
        <v>413.23731865619669</v>
      </c>
      <c r="R372">
        <v>1</v>
      </c>
      <c r="S372">
        <v>0.94188726493104546</v>
      </c>
      <c r="T372">
        <v>0.9517055496144925</v>
      </c>
      <c r="AA372">
        <v>413.46702241588417</v>
      </c>
      <c r="AB372">
        <v>1</v>
      </c>
      <c r="AC372">
        <v>0.95515040450876199</v>
      </c>
      <c r="AD372">
        <v>0.95429769085208671</v>
      </c>
    </row>
    <row r="373" spans="16:30" x14ac:dyDescent="0.25">
      <c r="P373" s="114"/>
      <c r="Q373">
        <v>417.32877725675309</v>
      </c>
      <c r="R373">
        <v>1</v>
      </c>
      <c r="S373">
        <v>0.93191391101498422</v>
      </c>
      <c r="T373">
        <v>0.94375655721030416</v>
      </c>
      <c r="AA373">
        <v>417.56075531109087</v>
      </c>
      <c r="AB373">
        <v>1</v>
      </c>
      <c r="AC373">
        <v>0.95170143310597133</v>
      </c>
      <c r="AD373">
        <v>0.95171360999690369</v>
      </c>
    </row>
    <row r="374" spans="16:30" x14ac:dyDescent="0.25">
      <c r="P374" s="114"/>
      <c r="Q374">
        <v>421.42023585730948</v>
      </c>
      <c r="R374">
        <v>1</v>
      </c>
      <c r="S374">
        <v>0.9201200281309323</v>
      </c>
      <c r="T374">
        <v>0.93386542755399871</v>
      </c>
      <c r="AA374">
        <v>421.65448820629769</v>
      </c>
      <c r="AB374">
        <v>1</v>
      </c>
      <c r="AC374">
        <v>0.94968297822083869</v>
      </c>
      <c r="AD374">
        <v>0.95044169605946127</v>
      </c>
    </row>
    <row r="375" spans="16:30" x14ac:dyDescent="0.25">
      <c r="P375" s="114"/>
      <c r="Q375">
        <v>425.51169445786587</v>
      </c>
      <c r="R375">
        <v>1</v>
      </c>
      <c r="S375">
        <v>0.9091561197878778</v>
      </c>
      <c r="T375">
        <v>0.92518586934790048</v>
      </c>
      <c r="AA375">
        <v>425.74822110150438</v>
      </c>
      <c r="AB375">
        <v>1</v>
      </c>
      <c r="AC375">
        <v>0.94783585290373285</v>
      </c>
      <c r="AD375">
        <v>0.9491178247751223</v>
      </c>
    </row>
    <row r="376" spans="16:30" x14ac:dyDescent="0.25">
      <c r="P376" s="114"/>
      <c r="Q376">
        <v>429.60315305842232</v>
      </c>
      <c r="R376">
        <v>1</v>
      </c>
      <c r="S376">
        <v>0.89830990256548093</v>
      </c>
      <c r="T376">
        <v>0.91667588656289589</v>
      </c>
      <c r="AA376">
        <v>429.84195399671131</v>
      </c>
      <c r="AB376">
        <v>1</v>
      </c>
      <c r="AC376">
        <v>0.94441400847620005</v>
      </c>
      <c r="AD376">
        <v>0.94591167871465121</v>
      </c>
    </row>
    <row r="377" spans="16:30" x14ac:dyDescent="0.25">
      <c r="P377" s="114"/>
      <c r="Q377">
        <v>433.69461165897872</v>
      </c>
      <c r="R377">
        <v>1</v>
      </c>
      <c r="S377">
        <v>0.88756638332403526</v>
      </c>
      <c r="T377">
        <v>0.90839307922210188</v>
      </c>
      <c r="AA377">
        <v>433.93568689191801</v>
      </c>
      <c r="AB377">
        <v>1</v>
      </c>
      <c r="AC377">
        <v>0.94124797196515819</v>
      </c>
      <c r="AD377">
        <v>0.94311454425609476</v>
      </c>
    </row>
    <row r="378" spans="16:30" x14ac:dyDescent="0.25">
      <c r="P378" s="114"/>
      <c r="Q378">
        <v>437.78607025953511</v>
      </c>
      <c r="R378">
        <v>1</v>
      </c>
      <c r="S378">
        <v>0.87862761388111099</v>
      </c>
      <c r="T378">
        <v>0.90168215227101833</v>
      </c>
      <c r="AA378">
        <v>438.02941978712482</v>
      </c>
      <c r="AB378">
        <v>1</v>
      </c>
      <c r="AC378">
        <v>0.93819430197710885</v>
      </c>
      <c r="AD378">
        <v>0.94064115172254659</v>
      </c>
    </row>
    <row r="379" spans="16:30" x14ac:dyDescent="0.25">
      <c r="P379" s="114"/>
      <c r="Q379">
        <v>441.87752886009162</v>
      </c>
      <c r="R379">
        <v>1</v>
      </c>
      <c r="S379">
        <v>0.87177128060274622</v>
      </c>
      <c r="T379">
        <v>0.8971222095854593</v>
      </c>
      <c r="AA379">
        <v>442.12315268233158</v>
      </c>
      <c r="AB379">
        <v>1</v>
      </c>
      <c r="AC379">
        <v>0.93608939131983404</v>
      </c>
      <c r="AD379">
        <v>0.93915194781139155</v>
      </c>
    </row>
    <row r="380" spans="16:30" x14ac:dyDescent="0.25">
      <c r="P380" s="114"/>
      <c r="Q380">
        <v>445.96898746064801</v>
      </c>
      <c r="R380">
        <v>1</v>
      </c>
      <c r="S380">
        <v>0.86345620262357603</v>
      </c>
      <c r="T380">
        <v>0.89112032160372223</v>
      </c>
      <c r="AA380">
        <v>446.21688557753828</v>
      </c>
      <c r="AB380">
        <v>1</v>
      </c>
      <c r="AC380">
        <v>0.93397445640266152</v>
      </c>
      <c r="AD380">
        <v>0.93790780046639088</v>
      </c>
    </row>
    <row r="381" spans="16:30" x14ac:dyDescent="0.25">
      <c r="P381" s="114"/>
      <c r="Q381">
        <v>450.0604460612044</v>
      </c>
      <c r="R381">
        <v>1</v>
      </c>
      <c r="S381">
        <v>0.85366688177542782</v>
      </c>
      <c r="T381">
        <v>0.8835500924140578</v>
      </c>
      <c r="AA381">
        <v>450.31061847274509</v>
      </c>
      <c r="AB381">
        <v>1</v>
      </c>
      <c r="AC381">
        <v>0.93162034967660101</v>
      </c>
      <c r="AD381">
        <v>0.93678510061682629</v>
      </c>
    </row>
    <row r="382" spans="16:30" x14ac:dyDescent="0.25">
      <c r="P382" s="114"/>
      <c r="Q382">
        <v>454.15190466176068</v>
      </c>
      <c r="R382">
        <v>1</v>
      </c>
      <c r="S382">
        <v>0.84362772539562836</v>
      </c>
      <c r="T382">
        <v>0.87570557088396683</v>
      </c>
      <c r="AA382">
        <v>454.4043513679519</v>
      </c>
      <c r="AB382">
        <v>1</v>
      </c>
      <c r="AC382">
        <v>0.9295274398180412</v>
      </c>
      <c r="AD382">
        <v>0.93592715079131739</v>
      </c>
    </row>
    <row r="383" spans="16:30" x14ac:dyDescent="0.25">
      <c r="P383" s="114"/>
      <c r="Q383">
        <v>458.24336326231708</v>
      </c>
      <c r="R383">
        <v>1</v>
      </c>
      <c r="S383">
        <v>0.83279476792949148</v>
      </c>
      <c r="T383">
        <v>0.86730528847787203</v>
      </c>
      <c r="AA383">
        <v>458.49808426315872</v>
      </c>
      <c r="AB383">
        <v>1</v>
      </c>
      <c r="AC383">
        <v>0.92740676784219434</v>
      </c>
      <c r="AD383">
        <v>0.93482094012007111</v>
      </c>
    </row>
    <row r="384" spans="16:30" x14ac:dyDescent="0.25">
      <c r="P384" s="114"/>
      <c r="Q384">
        <v>462.33482186287353</v>
      </c>
      <c r="R384">
        <v>1</v>
      </c>
      <c r="S384">
        <v>0.82114792664889369</v>
      </c>
      <c r="T384">
        <v>0.85787633053183299</v>
      </c>
      <c r="AA384">
        <v>462.59181715836542</v>
      </c>
      <c r="AB384">
        <v>1</v>
      </c>
      <c r="AC384">
        <v>0.9266603801026414</v>
      </c>
      <c r="AD384">
        <v>0.93492072687489391</v>
      </c>
    </row>
    <row r="385" spans="16:30" x14ac:dyDescent="0.25">
      <c r="P385" s="114"/>
      <c r="Q385">
        <v>466.42628046342998</v>
      </c>
      <c r="R385">
        <v>1</v>
      </c>
      <c r="S385">
        <v>0.81037039041637826</v>
      </c>
      <c r="T385">
        <v>0.84930925863573647</v>
      </c>
      <c r="AA385">
        <v>466.68555005357217</v>
      </c>
      <c r="AB385">
        <v>1</v>
      </c>
      <c r="AC385">
        <v>0.9267386578878013</v>
      </c>
      <c r="AD385">
        <v>0.9359211861405704</v>
      </c>
    </row>
    <row r="386" spans="16:30" x14ac:dyDescent="0.25">
      <c r="P386" s="114"/>
      <c r="Q386">
        <v>470.51773906398643</v>
      </c>
      <c r="R386">
        <v>1</v>
      </c>
      <c r="S386">
        <v>0.803000773136192</v>
      </c>
      <c r="T386">
        <v>0.8444366625919848</v>
      </c>
      <c r="AA386">
        <v>470.77928294877898</v>
      </c>
      <c r="AB386">
        <v>1</v>
      </c>
      <c r="AC386">
        <v>0.92671750169071232</v>
      </c>
      <c r="AD386">
        <v>0.93692234993779389</v>
      </c>
    </row>
    <row r="387" spans="16:30" x14ac:dyDescent="0.25">
      <c r="P387" s="114"/>
      <c r="Q387">
        <v>474.60919766454282</v>
      </c>
      <c r="R387">
        <v>1</v>
      </c>
      <c r="S387">
        <v>0.79662947491277802</v>
      </c>
      <c r="T387">
        <v>0.83993714025094779</v>
      </c>
      <c r="AA387">
        <v>474.87301584398568</v>
      </c>
      <c r="AB387">
        <v>1</v>
      </c>
      <c r="AC387">
        <v>0.9244417748617082</v>
      </c>
      <c r="AD387">
        <v>0.93590553023607359</v>
      </c>
    </row>
    <row r="388" spans="16:30" x14ac:dyDescent="0.25">
      <c r="P388" s="114"/>
      <c r="Q388">
        <v>478.70065626509921</v>
      </c>
      <c r="R388">
        <v>1</v>
      </c>
      <c r="S388">
        <v>0.79034078154565823</v>
      </c>
      <c r="T388">
        <v>0.83541338414608679</v>
      </c>
      <c r="AA388">
        <v>478.96674873919261</v>
      </c>
      <c r="AB388">
        <v>1</v>
      </c>
      <c r="AC388">
        <v>0.92296647939030863</v>
      </c>
      <c r="AD388">
        <v>0.93621908625026073</v>
      </c>
    </row>
    <row r="389" spans="16:30" x14ac:dyDescent="0.25">
      <c r="P389" s="114"/>
      <c r="Q389">
        <v>482.79211486565561</v>
      </c>
      <c r="R389">
        <v>1</v>
      </c>
      <c r="S389">
        <v>0.78254818659518899</v>
      </c>
      <c r="T389">
        <v>0.82910935255678375</v>
      </c>
      <c r="AA389">
        <v>483.06048163439931</v>
      </c>
      <c r="AB389">
        <v>1</v>
      </c>
      <c r="AC389">
        <v>0.92043873486057404</v>
      </c>
      <c r="AD389">
        <v>0.93565179315618718</v>
      </c>
    </row>
    <row r="390" spans="16:30" x14ac:dyDescent="0.25">
      <c r="P390" s="114"/>
      <c r="Q390">
        <v>486.88357346621189</v>
      </c>
      <c r="R390">
        <v>1</v>
      </c>
      <c r="S390">
        <v>0.77326186357632265</v>
      </c>
      <c r="T390">
        <v>0.82098419599135175</v>
      </c>
      <c r="AA390">
        <v>487.15421452960612</v>
      </c>
      <c r="AB390">
        <v>1</v>
      </c>
      <c r="AC390">
        <v>0.91902006019620142</v>
      </c>
      <c r="AD390">
        <v>0.93608067628789482</v>
      </c>
    </row>
    <row r="391" spans="16:30" x14ac:dyDescent="0.25">
      <c r="P391" s="114"/>
      <c r="Q391">
        <v>490.97503206676839</v>
      </c>
      <c r="R391">
        <v>1</v>
      </c>
      <c r="S391">
        <v>0.76285702995045845</v>
      </c>
      <c r="T391">
        <v>0.81159605975479909</v>
      </c>
      <c r="AA391">
        <v>491.24794742481288</v>
      </c>
      <c r="AB391">
        <v>1</v>
      </c>
      <c r="AC391">
        <v>0.91654673673849618</v>
      </c>
      <c r="AD391">
        <v>0.93516072826006846</v>
      </c>
    </row>
    <row r="392" spans="16:30" x14ac:dyDescent="0.25">
      <c r="P392" s="114"/>
      <c r="Q392">
        <v>495.06649066732479</v>
      </c>
      <c r="R392">
        <v>1</v>
      </c>
      <c r="S392">
        <v>0.75218339474576357</v>
      </c>
      <c r="T392">
        <v>0.80321142492610453</v>
      </c>
      <c r="AA392">
        <v>495.34168032001958</v>
      </c>
      <c r="AB392">
        <v>1</v>
      </c>
      <c r="AC392">
        <v>0.91537612013645986</v>
      </c>
      <c r="AD392">
        <v>0.93597905172838614</v>
      </c>
    </row>
    <row r="393" spans="16:30" x14ac:dyDescent="0.25">
      <c r="P393" s="114"/>
      <c r="Q393">
        <v>499.15794926788118</v>
      </c>
      <c r="R393">
        <v>1</v>
      </c>
      <c r="S393">
        <v>0.74325732625008356</v>
      </c>
      <c r="T393">
        <v>0.79755486885051563</v>
      </c>
      <c r="AA393">
        <v>499.43541321522639</v>
      </c>
      <c r="AB393">
        <v>1</v>
      </c>
      <c r="AC393">
        <v>0.91276885146950482</v>
      </c>
      <c r="AD393">
        <v>0.93515198357629914</v>
      </c>
    </row>
    <row r="394" spans="16:30" x14ac:dyDescent="0.25">
      <c r="P394" s="114"/>
      <c r="Q394">
        <v>503.24940786843757</v>
      </c>
      <c r="R394">
        <v>1</v>
      </c>
      <c r="S394">
        <v>0.73686422210606695</v>
      </c>
      <c r="T394">
        <v>0.79396722157639954</v>
      </c>
      <c r="AA394">
        <v>503.5291461104332</v>
      </c>
      <c r="AB394">
        <v>1</v>
      </c>
      <c r="AC394">
        <v>0.91112273245759956</v>
      </c>
      <c r="AD394">
        <v>0.93492583607584057</v>
      </c>
    </row>
    <row r="395" spans="16:30" x14ac:dyDescent="0.25">
      <c r="P395" s="114"/>
      <c r="Q395">
        <v>507.34086646899402</v>
      </c>
      <c r="R395">
        <v>1</v>
      </c>
      <c r="S395">
        <v>0.73181744952214456</v>
      </c>
      <c r="T395">
        <v>0.79195774894486992</v>
      </c>
      <c r="AA395">
        <v>507.62287900564002</v>
      </c>
      <c r="AB395">
        <v>1</v>
      </c>
      <c r="AC395">
        <v>0.9103829093570851</v>
      </c>
      <c r="AD395">
        <v>0.93636633469644659</v>
      </c>
    </row>
    <row r="396" spans="16:30" x14ac:dyDescent="0.25">
      <c r="P396" s="114"/>
      <c r="Q396">
        <v>511.43232506955042</v>
      </c>
      <c r="R396">
        <v>1</v>
      </c>
      <c r="S396">
        <v>0.72880437772300821</v>
      </c>
      <c r="T396">
        <v>0.79236674309832456</v>
      </c>
      <c r="AA396">
        <v>511.71661190084671</v>
      </c>
      <c r="AB396">
        <v>1</v>
      </c>
      <c r="AC396">
        <v>0.9102124799590019</v>
      </c>
      <c r="AD396">
        <v>0.93868953526112486</v>
      </c>
    </row>
    <row r="397" spans="16:30" x14ac:dyDescent="0.25">
      <c r="P397" s="114"/>
      <c r="Q397">
        <v>515.52378367010681</v>
      </c>
      <c r="R397">
        <v>1</v>
      </c>
      <c r="S397">
        <v>0.72476124620360582</v>
      </c>
      <c r="T397">
        <v>0.79198661021790606</v>
      </c>
      <c r="AA397">
        <v>515.81034479605353</v>
      </c>
      <c r="AB397">
        <v>1</v>
      </c>
      <c r="AC397">
        <v>0.90761949235516082</v>
      </c>
      <c r="AD397">
        <v>0.938167720785267</v>
      </c>
    </row>
    <row r="398" spans="16:30" x14ac:dyDescent="0.25">
      <c r="P398" s="114"/>
      <c r="Q398">
        <v>519.6152422706632</v>
      </c>
      <c r="R398">
        <v>1</v>
      </c>
      <c r="S398">
        <v>0.72022670877692263</v>
      </c>
      <c r="T398">
        <v>0.78789865252925884</v>
      </c>
      <c r="AA398">
        <v>519.90407769126023</v>
      </c>
      <c r="AB398">
        <v>1</v>
      </c>
      <c r="AC398">
        <v>0.90536393921482272</v>
      </c>
      <c r="AD398">
        <v>0.93953824216288129</v>
      </c>
    </row>
  </sheetData>
  <mergeCells count="28">
    <mergeCell ref="AF4:AI4"/>
    <mergeCell ref="Q269:T269"/>
    <mergeCell ref="AA269:AD269"/>
    <mergeCell ref="A5:D5"/>
    <mergeCell ref="F5:I5"/>
    <mergeCell ref="K5:N5"/>
    <mergeCell ref="A137:D137"/>
    <mergeCell ref="F137:I137"/>
    <mergeCell ref="K137:N137"/>
    <mergeCell ref="Q5:T5"/>
    <mergeCell ref="V5:Y5"/>
    <mergeCell ref="AA5:AD5"/>
    <mergeCell ref="A3:N3"/>
    <mergeCell ref="A136:N136"/>
    <mergeCell ref="Q3:AI3"/>
    <mergeCell ref="Q136:AI136"/>
    <mergeCell ref="Q268:AI268"/>
    <mergeCell ref="AF5:AI5"/>
    <mergeCell ref="Q137:T137"/>
    <mergeCell ref="V137:Y137"/>
    <mergeCell ref="AA137:AD137"/>
    <mergeCell ref="AF137:AI137"/>
    <mergeCell ref="A4:D4"/>
    <mergeCell ref="F4:I4"/>
    <mergeCell ref="K4:N4"/>
    <mergeCell ref="Q4:T4"/>
    <mergeCell ref="V4:Y4"/>
    <mergeCell ref="AA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Authors_and_affiliations</vt:lpstr>
      <vt:lpstr>Raw EMPA analysis</vt:lpstr>
      <vt:lpstr>Clinopyroxene-sectors</vt:lpstr>
      <vt:lpstr>Titanomagnetites</vt:lpstr>
      <vt:lpstr>EBSD_parameters_legenda</vt:lpstr>
      <vt:lpstr>Raw_CORs </vt:lpstr>
      <vt:lpstr>CORs_for_Tmt_Pop</vt:lpstr>
      <vt:lpstr>Pcf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</dc:creator>
  <cp:lastModifiedBy>Stefano</cp:lastModifiedBy>
  <dcterms:created xsi:type="dcterms:W3CDTF">2015-06-05T18:17:20Z</dcterms:created>
  <dcterms:modified xsi:type="dcterms:W3CDTF">2024-05-08T09:24:11Z</dcterms:modified>
</cp:coreProperties>
</file>