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tic\Documents\aČ L A N K I\aSmall-molecule inhibitors Članek\Data Availability\7. Dose SeaHorse\"/>
    </mc:Choice>
  </mc:AlternateContent>
  <xr:revisionPtr revIDLastSave="0" documentId="13_ncr:1_{A5A15FB3-A45B-4490-A949-7730E2C003C6}" xr6:coauthVersionLast="47" xr6:coauthVersionMax="47" xr10:uidLastSave="{00000000-0000-0000-0000-000000000000}"/>
  <bookViews>
    <workbookView xWindow="2688" yWindow="2688" windowWidth="17280" windowHeight="8880" xr2:uid="{C9472BF9-72B8-4D5B-BCBC-D4A249638AC5}"/>
  </bookViews>
  <sheets>
    <sheet name="OCT" sheetId="1" r:id="rId1"/>
    <sheet name="ECA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1" i="2" l="1"/>
  <c r="L41" i="2"/>
  <c r="K41" i="2"/>
  <c r="J41" i="2"/>
  <c r="I41" i="2"/>
  <c r="H41" i="2"/>
  <c r="G41" i="2"/>
  <c r="F41" i="2"/>
  <c r="M40" i="2"/>
  <c r="L40" i="2"/>
  <c r="K40" i="2"/>
  <c r="J40" i="2"/>
  <c r="I40" i="2"/>
  <c r="H40" i="2"/>
  <c r="G40" i="2"/>
  <c r="F40" i="2"/>
  <c r="M35" i="2"/>
  <c r="L35" i="2"/>
  <c r="K35" i="2"/>
  <c r="J35" i="2"/>
  <c r="I35" i="2"/>
  <c r="H35" i="2"/>
  <c r="G35" i="2"/>
  <c r="F35" i="2"/>
  <c r="M34" i="2"/>
  <c r="L34" i="2"/>
  <c r="K34" i="2"/>
  <c r="J34" i="2"/>
  <c r="I34" i="2"/>
  <c r="H34" i="2"/>
  <c r="G34" i="2"/>
  <c r="F34" i="2"/>
  <c r="M25" i="2"/>
  <c r="L25" i="2"/>
  <c r="K25" i="2"/>
  <c r="J25" i="2"/>
  <c r="I25" i="2"/>
  <c r="H25" i="2"/>
  <c r="G25" i="2"/>
  <c r="F25" i="2"/>
  <c r="M24" i="2"/>
  <c r="L24" i="2"/>
  <c r="K24" i="2"/>
  <c r="J24" i="2"/>
  <c r="I24" i="2"/>
  <c r="H24" i="2"/>
  <c r="G24" i="2"/>
  <c r="F24" i="2"/>
  <c r="M19" i="2"/>
  <c r="L19" i="2"/>
  <c r="K19" i="2"/>
  <c r="J19" i="2"/>
  <c r="I19" i="2"/>
  <c r="H19" i="2"/>
  <c r="G19" i="2"/>
  <c r="F19" i="2"/>
  <c r="M18" i="2"/>
  <c r="L18" i="2"/>
  <c r="K18" i="2"/>
  <c r="J18" i="2"/>
  <c r="I18" i="2"/>
  <c r="H18" i="2"/>
  <c r="G18" i="2"/>
  <c r="F18" i="2"/>
  <c r="M47" i="1"/>
  <c r="L47" i="1"/>
  <c r="K47" i="1"/>
  <c r="J47" i="1"/>
  <c r="I47" i="1"/>
  <c r="G47" i="1"/>
  <c r="F47" i="1"/>
  <c r="M46" i="1"/>
  <c r="L46" i="1"/>
  <c r="K46" i="1"/>
  <c r="J46" i="1"/>
  <c r="H46" i="1"/>
  <c r="G46" i="1"/>
  <c r="F46" i="1"/>
  <c r="M39" i="1"/>
  <c r="M40" i="1" s="1"/>
  <c r="L39" i="1"/>
  <c r="L40" i="1" s="1"/>
  <c r="K39" i="1"/>
  <c r="K40" i="1" s="1"/>
  <c r="J39" i="1"/>
  <c r="J40" i="1" s="1"/>
  <c r="I39" i="1"/>
  <c r="I40" i="1" s="1"/>
  <c r="H39" i="1"/>
  <c r="H40" i="1" s="1"/>
  <c r="G39" i="1"/>
  <c r="G40" i="1" s="1"/>
  <c r="F39" i="1"/>
  <c r="F40" i="1" s="1"/>
  <c r="M26" i="1"/>
  <c r="L26" i="1"/>
  <c r="K26" i="1"/>
  <c r="J26" i="1"/>
  <c r="I26" i="1"/>
  <c r="G26" i="1"/>
  <c r="F26" i="1"/>
  <c r="M25" i="1"/>
  <c r="L25" i="1"/>
  <c r="K25" i="1"/>
  <c r="J25" i="1"/>
  <c r="G25" i="1"/>
  <c r="F25" i="1"/>
  <c r="M19" i="1"/>
  <c r="L19" i="1"/>
  <c r="K19" i="1"/>
  <c r="J19" i="1"/>
  <c r="I19" i="1"/>
  <c r="H19" i="1"/>
  <c r="G19" i="1"/>
  <c r="F19" i="1"/>
  <c r="M18" i="1"/>
  <c r="L18" i="1"/>
  <c r="K18" i="1"/>
  <c r="J18" i="1"/>
  <c r="I18" i="1"/>
  <c r="H18" i="1"/>
  <c r="G18" i="1"/>
  <c r="F18" i="1"/>
</calcChain>
</file>

<file path=xl/sharedStrings.xml><?xml version="1.0" encoding="utf-8"?>
<sst xmlns="http://schemas.openxmlformats.org/spreadsheetml/2006/main" count="43" uniqueCount="21">
  <si>
    <t>Vehicle</t>
  </si>
  <si>
    <t>Average</t>
  </si>
  <si>
    <t>Cmpd. No. 9</t>
  </si>
  <si>
    <t>Cmpd. No. 30</t>
  </si>
  <si>
    <t>St.Dev.</t>
  </si>
  <si>
    <t>St. Dev.</t>
  </si>
  <si>
    <t>Time (min)</t>
  </si>
  <si>
    <t>Effects of Cmpds on respiration in treared and untrated Jurkat cells</t>
  </si>
  <si>
    <t>Respiration</t>
  </si>
  <si>
    <t xml:space="preserve">      Maxamal Respiration</t>
  </si>
  <si>
    <t xml:space="preserve">    Oligomycin A and FCCP</t>
  </si>
  <si>
    <t>Cmpd . No. 9</t>
  </si>
  <si>
    <t>Cmod. No. 30</t>
  </si>
  <si>
    <t>Glycolytic capacity</t>
  </si>
  <si>
    <t>Glycolysis</t>
  </si>
  <si>
    <t>Effects of Cmpds on glycolytic rate in treared and untrated Jurkat cells</t>
  </si>
  <si>
    <t>Extracellular acidifivation rate ECAR</t>
  </si>
  <si>
    <t>Oxygen consumption rate OCR</t>
  </si>
  <si>
    <t xml:space="preserve">    Oligomycin A and FCCP added</t>
  </si>
  <si>
    <t>Fig. 7 ECAR</t>
  </si>
  <si>
    <t>Fig. 7 OCT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</si>
</sst>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000"/>
    <numFmt numFmtId="166" formatCode="0.0000000"/>
    <numFmt numFmtId="167" formatCode="0.00000E+00"/>
  </numFmts>
  <fonts count="10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2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b/>
      <sz val="12"/>
      <color theme="1"/>
      <name val="Aptos Narrow"/>
      <family val="2"/>
      <scheme val="minor"/>
    </font>
    <font>
      <b/>
      <sz val="1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3" fillId="0" borderId="0" xfId="0" applyFont="1"/>
    <xf numFmtId="2" fontId="0" fillId="0" borderId="0" xfId="0" applyNumberForma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2" fontId="0" fillId="2" borderId="1" xfId="0" applyNumberFormat="1" applyFill="1" applyBorder="1"/>
    <xf numFmtId="2" fontId="0" fillId="5" borderId="1" xfId="0" applyNumberFormat="1" applyFill="1" applyBorder="1"/>
    <xf numFmtId="0" fontId="0" fillId="5" borderId="0" xfId="0" applyFill="1"/>
    <xf numFmtId="2" fontId="0" fillId="6" borderId="1" xfId="0" applyNumberFormat="1" applyFill="1" applyBorder="1"/>
    <xf numFmtId="0" fontId="4" fillId="0" borderId="0" xfId="0" applyFont="1"/>
    <xf numFmtId="0" fontId="5" fillId="0" borderId="0" xfId="0" applyFont="1"/>
    <xf numFmtId="164" fontId="6" fillId="0" borderId="0" xfId="0" applyNumberFormat="1" applyFont="1"/>
    <xf numFmtId="164" fontId="0" fillId="0" borderId="0" xfId="0" applyNumberFormat="1"/>
    <xf numFmtId="165" fontId="0" fillId="0" borderId="0" xfId="0" applyNumberFormat="1"/>
    <xf numFmtId="2" fontId="0" fillId="5" borderId="0" xfId="0" applyNumberFormat="1" applyFill="1"/>
    <xf numFmtId="0" fontId="3" fillId="5" borderId="0" xfId="0" applyFont="1" applyFill="1" applyAlignment="1">
      <alignment horizontal="right"/>
    </xf>
    <xf numFmtId="0" fontId="7" fillId="0" borderId="0" xfId="0" applyFont="1"/>
    <xf numFmtId="0" fontId="8" fillId="0" borderId="0" xfId="0" applyFont="1"/>
    <xf numFmtId="0" fontId="1" fillId="0" borderId="0" xfId="0" applyFont="1"/>
    <xf numFmtId="2" fontId="3" fillId="0" borderId="0" xfId="0" applyNumberFormat="1" applyFont="1"/>
    <xf numFmtId="2" fontId="3" fillId="3" borderId="0" xfId="0" applyNumberFormat="1" applyFont="1" applyFill="1"/>
    <xf numFmtId="2" fontId="3" fillId="4" borderId="0" xfId="0" applyNumberFormat="1" applyFont="1" applyFill="1"/>
    <xf numFmtId="2" fontId="9" fillId="3" borderId="0" xfId="0" applyNumberFormat="1" applyFont="1" applyFill="1"/>
    <xf numFmtId="166" fontId="0" fillId="0" borderId="0" xfId="0" applyNumberFormat="1"/>
    <xf numFmtId="167" fontId="0" fillId="0" borderId="0" xfId="0" applyNumberFormat="1"/>
    <xf numFmtId="11" fontId="0" fillId="0" borderId="0" xfId="0" applyNumberFormat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594360</xdr:colOff>
      <xdr:row>6</xdr:row>
      <xdr:rowOff>144780</xdr:rowOff>
    </xdr:from>
    <xdr:to>
      <xdr:col>8</xdr:col>
      <xdr:colOff>30480</xdr:colOff>
      <xdr:row>8</xdr:row>
      <xdr:rowOff>7620</xdr:rowOff>
    </xdr:to>
    <xdr:sp macro="" textlink="">
      <xdr:nvSpPr>
        <xdr:cNvPr id="7" name="Puščica: dol 6">
          <a:extLst>
            <a:ext uri="{FF2B5EF4-FFF2-40B4-BE49-F238E27FC236}">
              <a16:creationId xmlns:a16="http://schemas.microsoft.com/office/drawing/2014/main" id="{22347A7A-8F59-4335-BA60-44C59B61EEFA}"/>
            </a:ext>
          </a:extLst>
        </xdr:cNvPr>
        <xdr:cNvSpPr/>
      </xdr:nvSpPr>
      <xdr:spPr>
        <a:xfrm>
          <a:off x="4873038" y="1480671"/>
          <a:ext cx="61024" cy="226305"/>
        </a:xfrm>
        <a:prstGeom prst="down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594360</xdr:colOff>
      <xdr:row>28</xdr:row>
      <xdr:rowOff>144780</xdr:rowOff>
    </xdr:from>
    <xdr:to>
      <xdr:col>8</xdr:col>
      <xdr:colOff>30480</xdr:colOff>
      <xdr:row>30</xdr:row>
      <xdr:rowOff>7620</xdr:rowOff>
    </xdr:to>
    <xdr:sp macro="" textlink="">
      <xdr:nvSpPr>
        <xdr:cNvPr id="8" name="Puščica: dol 7">
          <a:extLst>
            <a:ext uri="{FF2B5EF4-FFF2-40B4-BE49-F238E27FC236}">
              <a16:creationId xmlns:a16="http://schemas.microsoft.com/office/drawing/2014/main" id="{B201CB6F-2381-471D-9F4C-5FCFF8A1E8DC}"/>
            </a:ext>
          </a:extLst>
        </xdr:cNvPr>
        <xdr:cNvSpPr/>
      </xdr:nvSpPr>
      <xdr:spPr>
        <a:xfrm>
          <a:off x="4856798" y="1287780"/>
          <a:ext cx="55245" cy="220028"/>
        </a:xfrm>
        <a:prstGeom prst="down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594360</xdr:colOff>
      <xdr:row>7</xdr:row>
      <xdr:rowOff>144780</xdr:rowOff>
    </xdr:from>
    <xdr:to>
      <xdr:col>9</xdr:col>
      <xdr:colOff>30480</xdr:colOff>
      <xdr:row>9</xdr:row>
      <xdr:rowOff>7620</xdr:rowOff>
    </xdr:to>
    <xdr:sp macro="" textlink="">
      <xdr:nvSpPr>
        <xdr:cNvPr id="2" name="Puščica: dol 1">
          <a:extLst>
            <a:ext uri="{FF2B5EF4-FFF2-40B4-BE49-F238E27FC236}">
              <a16:creationId xmlns:a16="http://schemas.microsoft.com/office/drawing/2014/main" id="{2BC26D80-A0DE-40A3-A7F2-1E604A608681}"/>
            </a:ext>
          </a:extLst>
        </xdr:cNvPr>
        <xdr:cNvSpPr/>
      </xdr:nvSpPr>
      <xdr:spPr>
        <a:xfrm>
          <a:off x="4876800" y="1303020"/>
          <a:ext cx="60960" cy="228600"/>
        </a:xfrm>
        <a:prstGeom prst="down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isarna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912853-4B0E-43F3-80DC-9749F8D8525E}">
  <dimension ref="D2:O51"/>
  <sheetViews>
    <sheetView tabSelected="1" zoomScale="64" workbookViewId="0">
      <selection activeCell="P13" sqref="E13:P39"/>
    </sheetView>
  </sheetViews>
  <sheetFormatPr defaultRowHeight="14.4" x14ac:dyDescent="0.3"/>
  <cols>
    <col min="3" max="3" width="4" customWidth="1"/>
    <col min="4" max="4" width="12.21875" bestFit="1" customWidth="1"/>
    <col min="6" max="6" width="10.6640625" customWidth="1"/>
    <col min="8" max="8" width="9.109375" customWidth="1"/>
  </cols>
  <sheetData>
    <row r="2" spans="4:15" x14ac:dyDescent="0.3">
      <c r="D2" s="2"/>
    </row>
    <row r="3" spans="4:15" ht="18" x14ac:dyDescent="0.35">
      <c r="D3" s="10" t="s">
        <v>20</v>
      </c>
      <c r="F3" s="10" t="s">
        <v>7</v>
      </c>
      <c r="H3" s="10"/>
      <c r="I3" s="10"/>
      <c r="J3" s="10"/>
      <c r="K3" s="10"/>
    </row>
    <row r="5" spans="4:15" ht="15.6" x14ac:dyDescent="0.3">
      <c r="D5" s="11"/>
      <c r="F5" s="11" t="s">
        <v>17</v>
      </c>
    </row>
    <row r="8" spans="4:15" x14ac:dyDescent="0.3">
      <c r="I8" t="s">
        <v>18</v>
      </c>
    </row>
    <row r="10" spans="4:15" x14ac:dyDescent="0.3">
      <c r="F10" s="2" t="s">
        <v>8</v>
      </c>
      <c r="I10" s="2" t="s">
        <v>9</v>
      </c>
    </row>
    <row r="11" spans="4:15" x14ac:dyDescent="0.3">
      <c r="D11" s="1"/>
      <c r="F11" s="2"/>
      <c r="G11" s="2"/>
      <c r="H11" s="2"/>
      <c r="I11" s="2"/>
      <c r="J11" s="2"/>
      <c r="K11" s="2"/>
      <c r="L11" s="2"/>
      <c r="M11" s="2"/>
    </row>
    <row r="12" spans="4:15" x14ac:dyDescent="0.3">
      <c r="D12" s="2"/>
      <c r="E12" s="2"/>
      <c r="F12" s="2">
        <v>6.6</v>
      </c>
      <c r="G12" s="2">
        <v>13.2</v>
      </c>
      <c r="H12" s="2">
        <v>19.8</v>
      </c>
      <c r="I12" s="2">
        <v>26.4</v>
      </c>
      <c r="J12" s="2">
        <v>33</v>
      </c>
      <c r="K12" s="2">
        <v>39.6</v>
      </c>
      <c r="L12" s="2">
        <v>46.2</v>
      </c>
      <c r="M12" s="2">
        <v>52.8</v>
      </c>
      <c r="O12" s="2" t="s">
        <v>6</v>
      </c>
    </row>
    <row r="13" spans="4:15" x14ac:dyDescent="0.3">
      <c r="E13" s="3"/>
      <c r="F13" s="4"/>
      <c r="G13" s="4"/>
      <c r="H13" s="4"/>
      <c r="I13" s="4"/>
      <c r="J13" s="4"/>
      <c r="K13" s="4"/>
      <c r="L13" s="4"/>
      <c r="M13" s="4"/>
    </row>
    <row r="15" spans="4:15" x14ac:dyDescent="0.3">
      <c r="D15" s="2" t="s">
        <v>0</v>
      </c>
      <c r="E15" s="5"/>
      <c r="F15" s="6">
        <v>155.10494035251099</v>
      </c>
      <c r="G15" s="6">
        <v>147.272482155213</v>
      </c>
      <c r="H15" s="6">
        <v>147.404448747912</v>
      </c>
      <c r="I15" s="6">
        <v>165.89</v>
      </c>
      <c r="J15" s="6">
        <v>132.549841670907</v>
      </c>
      <c r="K15" s="6">
        <v>123.358526719883</v>
      </c>
      <c r="L15" s="6">
        <v>117.62487712554</v>
      </c>
      <c r="M15" s="6">
        <v>110.980539131885</v>
      </c>
    </row>
    <row r="16" spans="4:15" x14ac:dyDescent="0.3">
      <c r="E16" s="5"/>
      <c r="F16" s="6">
        <v>159.39181382139199</v>
      </c>
      <c r="G16" s="6">
        <v>152.27035805493799</v>
      </c>
      <c r="H16" s="6">
        <v>152.76793647572299</v>
      </c>
      <c r="I16" s="6">
        <v>167.20433828790999</v>
      </c>
      <c r="J16" s="6">
        <v>140.19204307962599</v>
      </c>
      <c r="K16" s="6">
        <v>130.739496243437</v>
      </c>
      <c r="L16" s="6">
        <v>125.382086378</v>
      </c>
      <c r="M16" s="6">
        <v>119.105602123301</v>
      </c>
    </row>
    <row r="17" spans="4:14" x14ac:dyDescent="0.3">
      <c r="E17" s="5"/>
      <c r="F17" s="6">
        <v>161.22975148159901</v>
      </c>
      <c r="G17" s="6">
        <v>153.152642125634</v>
      </c>
      <c r="H17" s="6">
        <v>157.24901640930301</v>
      </c>
      <c r="I17" s="6">
        <v>172.63</v>
      </c>
      <c r="J17" s="6">
        <v>137.32978262783999</v>
      </c>
      <c r="K17" s="6">
        <v>128.677653163201</v>
      </c>
      <c r="L17" s="6">
        <v>120.583761772694</v>
      </c>
      <c r="M17" s="6">
        <v>114.048439355121</v>
      </c>
    </row>
    <row r="18" spans="4:14" x14ac:dyDescent="0.3">
      <c r="E18" s="5" t="s">
        <v>1</v>
      </c>
      <c r="F18" s="20">
        <f>AVERAGE(F15:F17)</f>
        <v>158.57550188516734</v>
      </c>
      <c r="G18" s="20">
        <f t="shared" ref="G18:M18" si="0">AVERAGE(G15:G17)</f>
        <v>150.89849411192833</v>
      </c>
      <c r="H18" s="21">
        <f t="shared" si="0"/>
        <v>152.47380054431267</v>
      </c>
      <c r="I18" s="22">
        <f t="shared" si="0"/>
        <v>168.57477942930333</v>
      </c>
      <c r="J18" s="20">
        <f t="shared" si="0"/>
        <v>136.690555792791</v>
      </c>
      <c r="K18" s="20">
        <f t="shared" si="0"/>
        <v>127.59189204217368</v>
      </c>
      <c r="L18" s="20">
        <f t="shared" si="0"/>
        <v>121.19690842541134</v>
      </c>
      <c r="M18" s="20">
        <f t="shared" si="0"/>
        <v>114.71152687010233</v>
      </c>
    </row>
    <row r="19" spans="4:14" x14ac:dyDescent="0.3">
      <c r="E19" s="5" t="s">
        <v>4</v>
      </c>
      <c r="F19">
        <f>STDEV(F15:F17)</f>
        <v>3.1429447536772335</v>
      </c>
      <c r="G19">
        <f t="shared" ref="G19:M19" si="1">STDEV(G15:G17)</f>
        <v>3.1710531890892164</v>
      </c>
      <c r="H19">
        <f>STDEV(H15:H17)</f>
        <v>4.9288705673345072</v>
      </c>
      <c r="I19">
        <f t="shared" si="1"/>
        <v>3.5728814270162434</v>
      </c>
      <c r="J19">
        <f t="shared" si="1"/>
        <v>3.8609932404553229</v>
      </c>
      <c r="K19">
        <f t="shared" si="1"/>
        <v>3.8083901698564371</v>
      </c>
      <c r="L19">
        <f t="shared" si="1"/>
        <v>3.9147842162648772</v>
      </c>
      <c r="M19">
        <f t="shared" si="1"/>
        <v>4.1029167604294106</v>
      </c>
    </row>
    <row r="20" spans="4:14" x14ac:dyDescent="0.3">
      <c r="I20" s="12"/>
    </row>
    <row r="21" spans="4:14" x14ac:dyDescent="0.3">
      <c r="E21" s="3"/>
      <c r="F21" s="3"/>
    </row>
    <row r="22" spans="4:14" x14ac:dyDescent="0.3">
      <c r="D22" s="1" t="s">
        <v>2</v>
      </c>
      <c r="E22" s="5"/>
      <c r="F22" s="6">
        <v>140.43050360608399</v>
      </c>
      <c r="G22" s="6">
        <v>134.305510829578</v>
      </c>
      <c r="H22" s="6">
        <v>133.44454144517499</v>
      </c>
      <c r="I22" s="6">
        <v>164.85215707989701</v>
      </c>
      <c r="J22" s="6">
        <v>153.84910853059901</v>
      </c>
      <c r="K22" s="6">
        <v>143.796580938174</v>
      </c>
      <c r="L22" s="6">
        <v>135.09506772281199</v>
      </c>
      <c r="M22" s="6">
        <v>121.023766816891</v>
      </c>
    </row>
    <row r="23" spans="4:14" x14ac:dyDescent="0.3">
      <c r="E23" s="5"/>
      <c r="F23" s="6">
        <v>148.62845724610801</v>
      </c>
      <c r="G23" s="6">
        <v>141.47629934064199</v>
      </c>
      <c r="H23" s="6">
        <v>139.799658814781</v>
      </c>
      <c r="I23" s="6">
        <v>157.54786037626701</v>
      </c>
      <c r="J23" s="6">
        <v>151.90711037005801</v>
      </c>
      <c r="K23" s="6">
        <v>146.38101066252699</v>
      </c>
      <c r="L23" s="6">
        <v>139.54202238536999</v>
      </c>
      <c r="M23" s="6">
        <v>128.993641659741</v>
      </c>
    </row>
    <row r="24" spans="4:14" x14ac:dyDescent="0.3">
      <c r="E24" s="5"/>
      <c r="F24" s="6">
        <v>142.74952477059901</v>
      </c>
      <c r="G24" s="6">
        <v>136.28820671117299</v>
      </c>
      <c r="H24" s="6">
        <v>134.47831517704799</v>
      </c>
      <c r="I24" s="6">
        <v>155.859531812227</v>
      </c>
      <c r="J24" s="6">
        <v>147.47844345455201</v>
      </c>
      <c r="K24" s="6">
        <v>140.01896398784899</v>
      </c>
      <c r="L24" s="6">
        <v>131.941694857648</v>
      </c>
      <c r="M24" s="6">
        <v>123.305384193699</v>
      </c>
    </row>
    <row r="25" spans="4:14" x14ac:dyDescent="0.3">
      <c r="E25" s="5" t="s">
        <v>1</v>
      </c>
      <c r="F25" s="20">
        <f>AVERAGE(F22:F24)</f>
        <v>143.93616187426366</v>
      </c>
      <c r="G25" s="20">
        <f t="shared" ref="G25:M25" si="2">AVERAGE(G22:G24)</f>
        <v>137.35667229379763</v>
      </c>
      <c r="H25" s="21">
        <v>135.90750514566798</v>
      </c>
      <c r="I25" s="22">
        <v>158.08651642279702</v>
      </c>
      <c r="J25" s="20">
        <f t="shared" si="2"/>
        <v>151.07822078506968</v>
      </c>
      <c r="K25" s="20">
        <f t="shared" si="2"/>
        <v>143.39885186285002</v>
      </c>
      <c r="L25" s="20">
        <f t="shared" si="2"/>
        <v>135.52626165527667</v>
      </c>
      <c r="M25" s="20">
        <f t="shared" si="2"/>
        <v>124.44093089011034</v>
      </c>
      <c r="N25" s="2"/>
    </row>
    <row r="26" spans="4:14" x14ac:dyDescent="0.3">
      <c r="E26" s="5" t="s">
        <v>4</v>
      </c>
      <c r="F26">
        <f>STDEV(F22:F24)</f>
        <v>4.2258362110759844</v>
      </c>
      <c r="G26">
        <f t="shared" ref="G26:M26" si="3">STDEV(G22:G24)</f>
        <v>3.7028726677462096</v>
      </c>
      <c r="H26">
        <v>3.4101051552950716</v>
      </c>
      <c r="I26">
        <f t="shared" si="3"/>
        <v>4.7796532803044505</v>
      </c>
      <c r="J26">
        <f t="shared" si="3"/>
        <v>3.2652162004785903</v>
      </c>
      <c r="K26">
        <f t="shared" si="3"/>
        <v>3.1996172873820257</v>
      </c>
      <c r="L26">
        <f t="shared" si="3"/>
        <v>3.8184670730160697</v>
      </c>
      <c r="M26">
        <f t="shared" si="3"/>
        <v>4.1044885159385407</v>
      </c>
    </row>
    <row r="27" spans="4:14" x14ac:dyDescent="0.3">
      <c r="E27" s="5"/>
      <c r="I27" s="14"/>
    </row>
    <row r="29" spans="4:14" x14ac:dyDescent="0.3">
      <c r="E29" s="5"/>
      <c r="N29" s="8"/>
    </row>
    <row r="30" spans="4:14" x14ac:dyDescent="0.3">
      <c r="E30" s="5"/>
      <c r="I30" t="s">
        <v>10</v>
      </c>
      <c r="N30" s="8"/>
    </row>
    <row r="31" spans="4:14" x14ac:dyDescent="0.3">
      <c r="E31" s="5"/>
      <c r="N31" s="2"/>
    </row>
    <row r="32" spans="4:14" x14ac:dyDescent="0.3">
      <c r="F32" s="2" t="s">
        <v>8</v>
      </c>
      <c r="I32" s="2" t="s">
        <v>9</v>
      </c>
    </row>
    <row r="34" spans="4:15" x14ac:dyDescent="0.3">
      <c r="E34" s="3"/>
      <c r="F34" s="4">
        <v>7</v>
      </c>
      <c r="G34" s="4">
        <v>13</v>
      </c>
      <c r="H34" s="4">
        <v>20</v>
      </c>
      <c r="I34" s="4">
        <v>26</v>
      </c>
      <c r="J34" s="4">
        <v>33</v>
      </c>
      <c r="K34" s="4">
        <v>40</v>
      </c>
      <c r="L34" s="4">
        <v>46</v>
      </c>
      <c r="M34" s="4">
        <v>53</v>
      </c>
      <c r="N34" s="2"/>
      <c r="O34" s="2" t="s">
        <v>6</v>
      </c>
    </row>
    <row r="36" spans="4:15" x14ac:dyDescent="0.3">
      <c r="D36" s="2" t="s">
        <v>0</v>
      </c>
      <c r="E36" s="5"/>
      <c r="F36" s="6">
        <v>155.05000000000001</v>
      </c>
      <c r="G36" s="6">
        <v>145.44999999999999</v>
      </c>
      <c r="H36" s="6">
        <v>145.05000000000001</v>
      </c>
      <c r="I36" s="6">
        <v>157.49</v>
      </c>
      <c r="J36" s="6">
        <v>147.549841670907</v>
      </c>
      <c r="K36" s="6">
        <v>139.358526719883</v>
      </c>
      <c r="L36" s="6">
        <v>120.62487712554</v>
      </c>
      <c r="M36" s="6">
        <v>110.980539131885</v>
      </c>
    </row>
    <row r="37" spans="4:15" x14ac:dyDescent="0.3">
      <c r="E37" s="5"/>
      <c r="F37" s="6">
        <v>150.39181382139199</v>
      </c>
      <c r="G37" s="6">
        <v>154.35</v>
      </c>
      <c r="H37" s="6">
        <v>154.63</v>
      </c>
      <c r="I37" s="6">
        <v>160.04</v>
      </c>
      <c r="J37" s="6">
        <v>141.920430796262</v>
      </c>
      <c r="K37" s="6">
        <v>135.739496243437</v>
      </c>
      <c r="L37" s="6">
        <v>125.382086378</v>
      </c>
      <c r="M37" s="6">
        <v>117.105602123301</v>
      </c>
    </row>
    <row r="38" spans="4:15" x14ac:dyDescent="0.3">
      <c r="E38" s="5"/>
      <c r="F38" s="6">
        <v>160.58000000000001</v>
      </c>
      <c r="G38" s="6">
        <v>150.16999999999999</v>
      </c>
      <c r="H38" s="6">
        <v>151.29</v>
      </c>
      <c r="I38" s="6">
        <v>162.68</v>
      </c>
      <c r="J38" s="6">
        <v>140.32978262783999</v>
      </c>
      <c r="K38" s="6">
        <v>141.677653163201</v>
      </c>
      <c r="L38" s="6">
        <v>128.37746000000001</v>
      </c>
      <c r="M38" s="6">
        <v>121.048439355121</v>
      </c>
    </row>
    <row r="39" spans="4:15" x14ac:dyDescent="0.3">
      <c r="E39" s="5" t="s">
        <v>1</v>
      </c>
      <c r="F39" s="20">
        <f>AVERAGE(F36:F38)</f>
        <v>155.34060460713067</v>
      </c>
      <c r="G39" s="20">
        <f>AVERAGE(G36:G38)</f>
        <v>149.98999999999998</v>
      </c>
      <c r="H39" s="21">
        <f t="shared" ref="H39" si="4">AVERAGE(H36:H38)</f>
        <v>150.32333333333335</v>
      </c>
      <c r="I39" s="22">
        <f>AVERAGE(I36:I38)</f>
        <v>160.07</v>
      </c>
      <c r="J39" s="20">
        <f>AVERAGE(J36:J38)</f>
        <v>143.26668503166968</v>
      </c>
      <c r="K39" s="20">
        <f>AVERAGE(K36:K38)</f>
        <v>138.92522537550698</v>
      </c>
      <c r="L39" s="20">
        <f>AVERAGE(L36:L38)</f>
        <v>124.79480783451334</v>
      </c>
      <c r="M39" s="20">
        <f>AVERAGE(M36:M38)</f>
        <v>116.378193536769</v>
      </c>
      <c r="N39" s="2"/>
    </row>
    <row r="40" spans="4:15" x14ac:dyDescent="0.3">
      <c r="E40" s="5" t="s">
        <v>4</v>
      </c>
      <c r="F40">
        <f t="shared" ref="F40:M40" si="5">STDEV(F36:F39)</f>
        <v>4.1643825217158783</v>
      </c>
      <c r="G40">
        <f t="shared" si="5"/>
        <v>3.6356384125304158</v>
      </c>
      <c r="H40">
        <f t="shared" si="5"/>
        <v>3.9703008562184343</v>
      </c>
      <c r="I40">
        <f t="shared" si="5"/>
        <v>2.1189148165983447</v>
      </c>
      <c r="J40">
        <f t="shared" si="5"/>
        <v>3.0974843013977478</v>
      </c>
      <c r="K40">
        <f t="shared" si="5"/>
        <v>2.4435274286999933</v>
      </c>
      <c r="L40">
        <f t="shared" si="5"/>
        <v>3.1921056135485815</v>
      </c>
      <c r="M40">
        <f t="shared" si="5"/>
        <v>4.142261553393209</v>
      </c>
    </row>
    <row r="41" spans="4:15" x14ac:dyDescent="0.3">
      <c r="I41" s="13"/>
    </row>
    <row r="42" spans="4:15" x14ac:dyDescent="0.3">
      <c r="E42" s="3"/>
      <c r="F42" s="3"/>
    </row>
    <row r="43" spans="4:15" x14ac:dyDescent="0.3">
      <c r="D43" s="1" t="s">
        <v>3</v>
      </c>
      <c r="E43" s="5"/>
      <c r="F43" s="6">
        <v>142.46</v>
      </c>
      <c r="G43" s="6">
        <v>134.305510829578</v>
      </c>
      <c r="H43" s="6">
        <v>135.49</v>
      </c>
      <c r="I43" s="6">
        <v>151.85215707989701</v>
      </c>
      <c r="J43" s="6">
        <v>143.84910853059901</v>
      </c>
      <c r="K43" s="6">
        <v>137.796580938174</v>
      </c>
      <c r="L43" s="6">
        <v>129.09506772281199</v>
      </c>
      <c r="M43" s="6">
        <v>120.023766816891</v>
      </c>
    </row>
    <row r="44" spans="4:15" x14ac:dyDescent="0.3">
      <c r="E44" s="5"/>
      <c r="F44" s="6">
        <v>145.36000000000001</v>
      </c>
      <c r="G44" s="6">
        <v>139.47</v>
      </c>
      <c r="H44" s="6">
        <v>131.799658814781</v>
      </c>
      <c r="I44" s="6">
        <v>148.54786037626701</v>
      </c>
      <c r="J44" s="6">
        <v>147.90711037005801</v>
      </c>
      <c r="K44" s="6">
        <v>138.38101066252699</v>
      </c>
      <c r="L44" s="6">
        <v>127.54202238537</v>
      </c>
      <c r="M44" s="6">
        <v>115.993641659741</v>
      </c>
    </row>
    <row r="45" spans="4:15" x14ac:dyDescent="0.3">
      <c r="E45" s="5"/>
      <c r="F45" s="6">
        <v>139.44999999999999</v>
      </c>
      <c r="G45" s="6">
        <v>136.63</v>
      </c>
      <c r="H45" s="6">
        <v>132.47831517704799</v>
      </c>
      <c r="I45" s="6">
        <v>146.859531812227</v>
      </c>
      <c r="J45" s="6">
        <v>143.47844345455201</v>
      </c>
      <c r="K45" s="6">
        <v>133.01896398784899</v>
      </c>
      <c r="L45" s="6">
        <v>121.941694857648</v>
      </c>
      <c r="M45" s="6">
        <v>113.305384193699</v>
      </c>
    </row>
    <row r="46" spans="4:15" x14ac:dyDescent="0.3">
      <c r="E46" s="5" t="s">
        <v>1</v>
      </c>
      <c r="F46" s="20">
        <f>AVERAGE(F43:F45)</f>
        <v>142.42333333333335</v>
      </c>
      <c r="G46" s="20">
        <f t="shared" ref="G46:M46" si="6">AVERAGE(G43:G45)</f>
        <v>136.80183694319268</v>
      </c>
      <c r="H46" s="21">
        <f>AVERAGE(H43:H45)</f>
        <v>133.25599133060965</v>
      </c>
      <c r="I46" s="22">
        <v>149.7531830894637</v>
      </c>
      <c r="J46" s="20">
        <f t="shared" si="6"/>
        <v>145.07822078506968</v>
      </c>
      <c r="K46" s="20">
        <f t="shared" si="6"/>
        <v>136.39885186285002</v>
      </c>
      <c r="L46" s="20">
        <f t="shared" si="6"/>
        <v>126.19292832194333</v>
      </c>
      <c r="M46" s="20">
        <f t="shared" si="6"/>
        <v>116.44093089011034</v>
      </c>
    </row>
    <row r="47" spans="4:15" x14ac:dyDescent="0.3">
      <c r="E47" s="5" t="s">
        <v>5</v>
      </c>
      <c r="F47">
        <f>STDEV(F43:F45)</f>
        <v>2.955170609852062</v>
      </c>
      <c r="G47">
        <f>STDEV(G43:G45)</f>
        <v>2.5865291510315291</v>
      </c>
      <c r="H47">
        <v>1.9642402260657399</v>
      </c>
      <c r="I47">
        <f>STDEV(I43:I45)</f>
        <v>2.5395254513770382</v>
      </c>
      <c r="J47">
        <f>STDEV(J43:J45)</f>
        <v>2.4568903847530166</v>
      </c>
      <c r="K47">
        <f t="shared" ref="K47:M47" si="7">STDEV(K43:K45)</f>
        <v>2.9416187824667093</v>
      </c>
      <c r="L47">
        <f t="shared" si="7"/>
        <v>3.7626755016870543</v>
      </c>
      <c r="M47">
        <f t="shared" si="7"/>
        <v>3.3814519085158294</v>
      </c>
    </row>
    <row r="48" spans="4:15" x14ac:dyDescent="0.3">
      <c r="E48" s="5"/>
      <c r="I48" s="13"/>
    </row>
    <row r="49" spans="5:13" x14ac:dyDescent="0.3">
      <c r="E49" s="16"/>
      <c r="F49" s="3"/>
      <c r="G49" s="3"/>
      <c r="H49" s="3"/>
      <c r="I49" s="3"/>
      <c r="J49" s="15"/>
      <c r="K49" s="15"/>
      <c r="L49" s="15"/>
      <c r="M49" s="15"/>
    </row>
    <row r="50" spans="5:13" x14ac:dyDescent="0.3">
      <c r="E50" s="16"/>
      <c r="F50" s="15"/>
      <c r="G50" s="15"/>
      <c r="H50" s="15"/>
      <c r="I50" s="15"/>
      <c r="J50" s="15"/>
      <c r="K50" s="15"/>
      <c r="L50" s="15"/>
      <c r="M50" s="15"/>
    </row>
    <row r="51" spans="5:13" x14ac:dyDescent="0.3">
      <c r="F51" s="5"/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F3F54-EF30-4EA0-A37E-84FCBF36AD2C}">
  <dimension ref="D2:O44"/>
  <sheetViews>
    <sheetView zoomScale="79" workbookViewId="0">
      <selection activeCell="D2" sqref="D2"/>
    </sheetView>
  </sheetViews>
  <sheetFormatPr defaultRowHeight="14.4" x14ac:dyDescent="0.3"/>
  <cols>
    <col min="3" max="3" width="3.33203125" customWidth="1"/>
    <col min="4" max="4" width="12.88671875" customWidth="1"/>
  </cols>
  <sheetData>
    <row r="2" spans="4:15" ht="18" x14ac:dyDescent="0.35">
      <c r="D2" s="10" t="s">
        <v>19</v>
      </c>
      <c r="F2" s="10" t="s">
        <v>15</v>
      </c>
      <c r="H2" s="10"/>
      <c r="I2" s="10"/>
      <c r="J2" s="10"/>
      <c r="K2" s="10"/>
    </row>
    <row r="4" spans="4:15" ht="15.6" x14ac:dyDescent="0.3">
      <c r="F4" s="18" t="s">
        <v>16</v>
      </c>
      <c r="G4" s="18"/>
      <c r="H4" s="18"/>
    </row>
    <row r="5" spans="4:15" ht="15.6" x14ac:dyDescent="0.3">
      <c r="F5" s="17"/>
      <c r="G5" s="17"/>
      <c r="H5" s="17"/>
    </row>
    <row r="9" spans="4:15" x14ac:dyDescent="0.3">
      <c r="J9" t="s">
        <v>18</v>
      </c>
    </row>
    <row r="11" spans="4:15" x14ac:dyDescent="0.3">
      <c r="E11" s="5"/>
      <c r="F11" s="2" t="s">
        <v>14</v>
      </c>
      <c r="H11" s="5"/>
      <c r="J11" s="2" t="s">
        <v>13</v>
      </c>
    </row>
    <row r="13" spans="4:15" x14ac:dyDescent="0.3">
      <c r="E13" s="5"/>
      <c r="F13" s="2">
        <v>6.6</v>
      </c>
      <c r="G13" s="2">
        <v>13.2</v>
      </c>
      <c r="H13" s="2">
        <v>19.799999999999997</v>
      </c>
      <c r="I13" s="2">
        <v>26.4</v>
      </c>
      <c r="J13" s="2">
        <v>33</v>
      </c>
      <c r="K13" s="2">
        <v>39.599999999999994</v>
      </c>
      <c r="L13" s="2">
        <v>46.199999999999996</v>
      </c>
      <c r="M13" s="2">
        <v>52.8</v>
      </c>
      <c r="O13" s="2" t="s">
        <v>6</v>
      </c>
    </row>
    <row r="15" spans="4:15" x14ac:dyDescent="0.3">
      <c r="D15" s="2" t="s">
        <v>0</v>
      </c>
      <c r="E15" s="5"/>
      <c r="F15" s="9">
        <v>140.75</v>
      </c>
      <c r="G15" s="9">
        <v>133.19999999999999</v>
      </c>
      <c r="H15" s="9">
        <v>130.29</v>
      </c>
      <c r="I15" s="9">
        <v>170.77</v>
      </c>
      <c r="J15" s="9">
        <v>161.08000000000001</v>
      </c>
      <c r="K15" s="9">
        <v>157.358</v>
      </c>
      <c r="L15" s="9">
        <v>153.99</v>
      </c>
      <c r="M15" s="9">
        <v>148.94</v>
      </c>
    </row>
    <row r="16" spans="4:15" x14ac:dyDescent="0.3">
      <c r="E16" s="5"/>
      <c r="F16" s="9">
        <v>143.63</v>
      </c>
      <c r="G16" s="9">
        <v>135.52000000000001</v>
      </c>
      <c r="H16" s="9">
        <v>134.82</v>
      </c>
      <c r="I16" s="9">
        <v>167.7</v>
      </c>
      <c r="J16" s="9">
        <v>159.1</v>
      </c>
      <c r="K16" s="9">
        <v>156.22</v>
      </c>
      <c r="L16" s="9">
        <v>153.59</v>
      </c>
      <c r="M16" s="9">
        <v>149.19999999999999</v>
      </c>
    </row>
    <row r="17" spans="4:15" x14ac:dyDescent="0.3">
      <c r="E17" s="5"/>
      <c r="F17" s="9">
        <v>143.09</v>
      </c>
      <c r="G17" s="9">
        <v>132.75</v>
      </c>
      <c r="H17" s="9">
        <v>132.13999999999999</v>
      </c>
      <c r="I17" s="9">
        <v>169.48</v>
      </c>
      <c r="J17" s="9">
        <v>162.83000000000001</v>
      </c>
      <c r="K17" s="9">
        <v>159.71</v>
      </c>
      <c r="L17" s="9">
        <v>156.66</v>
      </c>
      <c r="M17" s="9">
        <v>152.16999999999999</v>
      </c>
    </row>
    <row r="18" spans="4:15" x14ac:dyDescent="0.3">
      <c r="E18" s="5" t="s">
        <v>1</v>
      </c>
      <c r="F18" s="20">
        <f>AVERAGE(F15:F17)</f>
        <v>142.49</v>
      </c>
      <c r="G18" s="20">
        <f t="shared" ref="G18:M18" si="0">AVERAGE(G15:G17)</f>
        <v>133.82333333333335</v>
      </c>
      <c r="H18" s="21">
        <f t="shared" si="0"/>
        <v>132.41666666666666</v>
      </c>
      <c r="I18" s="22">
        <f>AVERAGE(I15:I17)</f>
        <v>169.31666666666669</v>
      </c>
      <c r="J18" s="20">
        <f t="shared" si="0"/>
        <v>161.00333333333333</v>
      </c>
      <c r="K18" s="20">
        <f t="shared" si="0"/>
        <v>157.76266666666666</v>
      </c>
      <c r="L18" s="20">
        <f t="shared" si="0"/>
        <v>154.74666666666667</v>
      </c>
      <c r="M18" s="20">
        <f t="shared" si="0"/>
        <v>150.10333333333332</v>
      </c>
    </row>
    <row r="19" spans="4:15" x14ac:dyDescent="0.3">
      <c r="E19" s="5" t="s">
        <v>4</v>
      </c>
      <c r="F19">
        <f>STDEV(F15:F17)</f>
        <v>1.5308820986607679</v>
      </c>
      <c r="G19">
        <f t="shared" ref="G19:M19" si="1">STDEV(G15:G17)</f>
        <v>1.4864835462706465</v>
      </c>
      <c r="H19">
        <f>STDEV(H15:H17)</f>
        <v>2.2776376650673256</v>
      </c>
      <c r="I19">
        <f>STDEV(I15:I17)</f>
        <v>1.5415035949790596</v>
      </c>
      <c r="J19">
        <f t="shared" si="1"/>
        <v>1.8661814845650377</v>
      </c>
      <c r="K19">
        <f t="shared" si="1"/>
        <v>1.7798430642428418</v>
      </c>
      <c r="L19">
        <f t="shared" si="1"/>
        <v>1.6690216695217939</v>
      </c>
      <c r="M19">
        <f t="shared" si="1"/>
        <v>1.7945008591063201</v>
      </c>
    </row>
    <row r="20" spans="4:15" x14ac:dyDescent="0.3">
      <c r="I20" s="26"/>
      <c r="O20" s="19"/>
    </row>
    <row r="21" spans="4:15" x14ac:dyDescent="0.3">
      <c r="D21" s="1" t="s">
        <v>11</v>
      </c>
      <c r="E21" s="5"/>
      <c r="F21" s="9">
        <v>125.57</v>
      </c>
      <c r="G21" s="9">
        <v>116.37</v>
      </c>
      <c r="H21" s="9">
        <v>115.43</v>
      </c>
      <c r="I21" s="9">
        <v>158.08000000000001</v>
      </c>
      <c r="J21" s="9">
        <v>148.30000000000001</v>
      </c>
      <c r="K21" s="9">
        <v>144.19</v>
      </c>
      <c r="L21" s="9">
        <v>141.21</v>
      </c>
      <c r="M21" s="9">
        <v>137.97999999999999</v>
      </c>
    </row>
    <row r="22" spans="4:15" x14ac:dyDescent="0.3">
      <c r="E22" s="5"/>
      <c r="F22" s="9">
        <v>128.25</v>
      </c>
      <c r="G22" s="9">
        <v>117.63</v>
      </c>
      <c r="H22" s="9">
        <v>117.9</v>
      </c>
      <c r="I22" s="9">
        <v>156.49</v>
      </c>
      <c r="J22" s="9">
        <v>150.87</v>
      </c>
      <c r="K22" s="9">
        <v>146.46</v>
      </c>
      <c r="L22" s="9">
        <v>142.82</v>
      </c>
      <c r="M22" s="9">
        <v>138.38</v>
      </c>
    </row>
    <row r="23" spans="4:15" x14ac:dyDescent="0.3">
      <c r="E23" s="5"/>
      <c r="F23" s="9">
        <v>124.02</v>
      </c>
      <c r="G23" s="9">
        <v>112.44</v>
      </c>
      <c r="H23" s="7">
        <v>112.93</v>
      </c>
      <c r="I23" s="7">
        <v>154.37</v>
      </c>
      <c r="J23" s="9">
        <v>144.63999999999999</v>
      </c>
      <c r="K23" s="9">
        <v>139.52000000000001</v>
      </c>
      <c r="L23" s="9">
        <v>136.09</v>
      </c>
      <c r="M23" s="9">
        <v>133.72</v>
      </c>
    </row>
    <row r="24" spans="4:15" x14ac:dyDescent="0.3">
      <c r="E24" s="5" t="s">
        <v>1</v>
      </c>
      <c r="F24" s="20">
        <f>AVERAGE(F21:F23)</f>
        <v>125.94666666666666</v>
      </c>
      <c r="G24" s="20">
        <f t="shared" ref="G24:M24" si="2">AVERAGE(G21:G23)</f>
        <v>115.48</v>
      </c>
      <c r="H24" s="21">
        <f t="shared" si="2"/>
        <v>115.42</v>
      </c>
      <c r="I24" s="22">
        <f>AVERAGE(I21:I23)</f>
        <v>156.31333333333336</v>
      </c>
      <c r="J24" s="20">
        <f t="shared" si="2"/>
        <v>147.93666666666667</v>
      </c>
      <c r="K24" s="20">
        <f t="shared" si="2"/>
        <v>143.38999999999999</v>
      </c>
      <c r="L24" s="20">
        <f t="shared" si="2"/>
        <v>140.04</v>
      </c>
      <c r="M24" s="20">
        <f t="shared" si="2"/>
        <v>136.69333333333336</v>
      </c>
    </row>
    <row r="25" spans="4:15" x14ac:dyDescent="0.3">
      <c r="E25" s="5" t="s">
        <v>4</v>
      </c>
      <c r="F25">
        <f>STDEV(F21:F23)</f>
        <v>2.1400077881478246</v>
      </c>
      <c r="G25">
        <f t="shared" ref="G25:M25" si="3">STDEV(G21:G23)</f>
        <v>2.7070463608885609</v>
      </c>
      <c r="H25">
        <f t="shared" si="3"/>
        <v>2.4850150904974395</v>
      </c>
      <c r="I25">
        <f>STDEV(I21:I23)</f>
        <v>1.8612988296706545</v>
      </c>
      <c r="J25">
        <f t="shared" si="3"/>
        <v>3.1308518542616155</v>
      </c>
      <c r="K25">
        <f t="shared" si="3"/>
        <v>3.5384883778246303</v>
      </c>
      <c r="L25">
        <f t="shared" si="3"/>
        <v>3.5142424503724805</v>
      </c>
      <c r="M25">
        <f t="shared" si="3"/>
        <v>2.5827375657107163</v>
      </c>
    </row>
    <row r="26" spans="4:15" x14ac:dyDescent="0.3">
      <c r="E26" s="3"/>
      <c r="H26" s="24"/>
      <c r="I26" s="15"/>
    </row>
    <row r="28" spans="4:15" x14ac:dyDescent="0.3">
      <c r="D28" s="5"/>
    </row>
    <row r="29" spans="4:15" x14ac:dyDescent="0.3">
      <c r="E29" s="5"/>
      <c r="F29" s="2">
        <v>6.6</v>
      </c>
      <c r="G29" s="2">
        <v>13.2</v>
      </c>
      <c r="H29" s="2">
        <v>19.799999999999997</v>
      </c>
      <c r="I29" s="2">
        <v>26.4</v>
      </c>
      <c r="J29" s="2">
        <v>33</v>
      </c>
      <c r="K29" s="2">
        <v>39.599999999999994</v>
      </c>
      <c r="L29" s="2">
        <v>46.199999999999996</v>
      </c>
      <c r="M29" s="2">
        <v>52.8</v>
      </c>
      <c r="O29" s="2" t="s">
        <v>6</v>
      </c>
    </row>
    <row r="30" spans="4:15" x14ac:dyDescent="0.3">
      <c r="F30" s="4"/>
      <c r="G30" s="4"/>
      <c r="H30" s="4"/>
      <c r="I30" s="4"/>
      <c r="J30" s="4"/>
      <c r="K30" s="4"/>
      <c r="L30" s="4"/>
      <c r="M30" s="4"/>
    </row>
    <row r="31" spans="4:15" x14ac:dyDescent="0.3">
      <c r="D31" s="2" t="s">
        <v>0</v>
      </c>
      <c r="E31" s="5"/>
      <c r="F31" s="9">
        <v>132.75</v>
      </c>
      <c r="G31" s="9">
        <v>135.19999999999999</v>
      </c>
      <c r="H31" s="9">
        <v>130.29</v>
      </c>
      <c r="I31" s="9">
        <v>169.77</v>
      </c>
      <c r="J31" s="9">
        <v>165.08</v>
      </c>
      <c r="K31" s="9">
        <v>162.35</v>
      </c>
      <c r="L31" s="9">
        <v>157.99</v>
      </c>
      <c r="M31" s="9">
        <v>142.94</v>
      </c>
    </row>
    <row r="32" spans="4:15" x14ac:dyDescent="0.3">
      <c r="E32" s="5"/>
      <c r="F32" s="9">
        <v>134.84</v>
      </c>
      <c r="G32" s="9">
        <v>134.52000000000001</v>
      </c>
      <c r="H32" s="9">
        <v>136.82</v>
      </c>
      <c r="I32" s="9">
        <v>167.7</v>
      </c>
      <c r="J32" s="9">
        <v>165.1</v>
      </c>
      <c r="K32" s="9">
        <v>163.22</v>
      </c>
      <c r="L32" s="9">
        <v>162.59</v>
      </c>
      <c r="M32" s="9">
        <v>155.19999999999999</v>
      </c>
    </row>
    <row r="33" spans="4:13" x14ac:dyDescent="0.3">
      <c r="E33" s="5"/>
      <c r="F33" s="9">
        <v>130.09</v>
      </c>
      <c r="G33" s="9">
        <v>136.75</v>
      </c>
      <c r="H33" s="9">
        <v>132.13999999999999</v>
      </c>
      <c r="I33" s="9">
        <v>170.88</v>
      </c>
      <c r="J33" s="9">
        <v>169.83</v>
      </c>
      <c r="K33" s="9">
        <v>167.71</v>
      </c>
      <c r="L33" s="9">
        <v>156.66</v>
      </c>
      <c r="M33" s="9">
        <v>152.16999999999999</v>
      </c>
    </row>
    <row r="34" spans="4:13" x14ac:dyDescent="0.3">
      <c r="E34" s="5" t="s">
        <v>1</v>
      </c>
      <c r="F34" s="20">
        <f>AVERAGE(F31:F33)</f>
        <v>132.56000000000003</v>
      </c>
      <c r="G34" s="20">
        <f t="shared" ref="G34:M34" si="4">AVERAGE(G31:G33)</f>
        <v>135.49</v>
      </c>
      <c r="H34" s="21">
        <f>AVERAGE(H31:H33)</f>
        <v>133.08333333333334</v>
      </c>
      <c r="I34" s="22">
        <f>AVERAGE(I31:I33)</f>
        <v>169.45000000000002</v>
      </c>
      <c r="J34" s="20">
        <f t="shared" si="4"/>
        <v>166.67</v>
      </c>
      <c r="K34" s="20">
        <f t="shared" si="4"/>
        <v>164.42666666666665</v>
      </c>
      <c r="L34" s="20">
        <f t="shared" si="4"/>
        <v>159.08000000000001</v>
      </c>
      <c r="M34" s="20">
        <f t="shared" si="4"/>
        <v>150.10333333333332</v>
      </c>
    </row>
    <row r="35" spans="4:13" x14ac:dyDescent="0.3">
      <c r="E35" s="5" t="s">
        <v>4</v>
      </c>
      <c r="F35">
        <f>STDEV(F31:F33)</f>
        <v>2.380693176366917</v>
      </c>
      <c r="G35">
        <f t="shared" ref="G35:M35" si="5">STDEV(G31:G33)</f>
        <v>1.1429348187888901</v>
      </c>
      <c r="H35">
        <f t="shared" si="5"/>
        <v>3.3656549635001718</v>
      </c>
      <c r="I35">
        <f>STDEV(I31:I33)</f>
        <v>1.613970259949054</v>
      </c>
      <c r="J35">
        <f t="shared" si="5"/>
        <v>2.7366585464759807</v>
      </c>
      <c r="K35">
        <f t="shared" si="5"/>
        <v>2.8765314761589824</v>
      </c>
      <c r="L35">
        <f t="shared" si="5"/>
        <v>3.1116394392667042</v>
      </c>
      <c r="M35">
        <f t="shared" si="5"/>
        <v>6.3859402857631906</v>
      </c>
    </row>
    <row r="37" spans="4:13" x14ac:dyDescent="0.3">
      <c r="D37" s="1" t="s">
        <v>12</v>
      </c>
      <c r="E37" s="5"/>
      <c r="F37" s="9">
        <v>111.57</v>
      </c>
      <c r="G37" s="9">
        <v>118.43</v>
      </c>
      <c r="H37" s="9">
        <v>106.43</v>
      </c>
      <c r="I37" s="9">
        <v>156.65</v>
      </c>
      <c r="J37" s="9">
        <v>156.83000000000001</v>
      </c>
      <c r="K37" s="9">
        <v>147.47999999999999</v>
      </c>
      <c r="L37" s="9">
        <v>142.82</v>
      </c>
      <c r="M37" s="9">
        <v>142.76</v>
      </c>
    </row>
    <row r="38" spans="4:13" x14ac:dyDescent="0.3">
      <c r="E38" s="5"/>
      <c r="F38" s="9">
        <v>112.25</v>
      </c>
      <c r="G38" s="9">
        <v>116.37</v>
      </c>
      <c r="H38" s="9">
        <v>112.9</v>
      </c>
      <c r="I38" s="9">
        <v>159.49</v>
      </c>
      <c r="J38" s="9">
        <v>157.36000000000001</v>
      </c>
      <c r="K38" s="9">
        <v>149.46</v>
      </c>
      <c r="L38" s="9">
        <v>143.84</v>
      </c>
      <c r="M38" s="9">
        <v>137.27000000000001</v>
      </c>
    </row>
    <row r="39" spans="4:13" x14ac:dyDescent="0.3">
      <c r="E39" s="5"/>
      <c r="F39" s="9">
        <v>114.02</v>
      </c>
      <c r="G39" s="9">
        <v>114.33</v>
      </c>
      <c r="H39" s="9">
        <v>109.93</v>
      </c>
      <c r="I39" s="9">
        <v>157.37</v>
      </c>
      <c r="J39" s="9">
        <v>149.33000000000001</v>
      </c>
      <c r="K39" s="9">
        <v>147.44999999999999</v>
      </c>
      <c r="L39" s="9">
        <v>139.26</v>
      </c>
      <c r="M39" s="9">
        <v>135.65</v>
      </c>
    </row>
    <row r="40" spans="4:13" x14ac:dyDescent="0.3">
      <c r="E40" s="5" t="s">
        <v>1</v>
      </c>
      <c r="F40" s="20">
        <f>AVERAGE(F37:F39)</f>
        <v>112.61333333333333</v>
      </c>
      <c r="G40" s="20">
        <f t="shared" ref="G40:M40" si="6">AVERAGE(G37:G39)</f>
        <v>116.37666666666667</v>
      </c>
      <c r="H40" s="23">
        <f t="shared" si="6"/>
        <v>109.75333333333333</v>
      </c>
      <c r="I40" s="22">
        <f t="shared" si="6"/>
        <v>157.83666666666667</v>
      </c>
      <c r="J40" s="20">
        <f t="shared" si="6"/>
        <v>154.50666666666669</v>
      </c>
      <c r="K40" s="20">
        <f t="shared" si="6"/>
        <v>148.13</v>
      </c>
      <c r="L40" s="20">
        <f t="shared" si="6"/>
        <v>141.97333333333333</v>
      </c>
      <c r="M40" s="20">
        <f t="shared" si="6"/>
        <v>138.55999999999997</v>
      </c>
    </row>
    <row r="41" spans="4:13" x14ac:dyDescent="0.3">
      <c r="E41" s="5" t="s">
        <v>4</v>
      </c>
      <c r="F41">
        <f>STDEV(F37:F39)</f>
        <v>1.2647661180365857</v>
      </c>
      <c r="G41">
        <f t="shared" ref="G41:M41" si="7">STDEV(G37:G39)</f>
        <v>2.0500081300651836</v>
      </c>
      <c r="H41">
        <f>STDEV(H37:H39)</f>
        <v>3.2386159595316841</v>
      </c>
      <c r="I41">
        <f>STDEV(I37:I39)</f>
        <v>1.4763919985333638</v>
      </c>
      <c r="J41">
        <f t="shared" si="7"/>
        <v>4.4909501593018533</v>
      </c>
      <c r="K41">
        <f t="shared" si="7"/>
        <v>1.151911454930467</v>
      </c>
      <c r="L41">
        <f t="shared" si="7"/>
        <v>2.4045235148222939</v>
      </c>
      <c r="M41">
        <f t="shared" si="7"/>
        <v>3.72640577500625</v>
      </c>
    </row>
    <row r="42" spans="4:13" x14ac:dyDescent="0.3">
      <c r="E42" s="3"/>
      <c r="F42" s="3"/>
      <c r="I42" s="25"/>
    </row>
    <row r="44" spans="4:13" x14ac:dyDescent="0.3">
      <c r="F44" s="3"/>
      <c r="G44" s="3"/>
      <c r="H44" s="3"/>
      <c r="I44" s="3"/>
      <c r="J44" s="3"/>
      <c r="K44" s="3"/>
      <c r="L44" s="3"/>
      <c r="M44" s="3"/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OCT</vt:lpstr>
      <vt:lpstr>ECAR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Matic Legiša</dc:creator>
  <cp:lastModifiedBy>Matic Legiša</cp:lastModifiedBy>
  <cp:lastPrinted>2024-10-02T07:14:54Z</cp:lastPrinted>
  <dcterms:created xsi:type="dcterms:W3CDTF">2024-08-05T09:49:40Z</dcterms:created>
  <dcterms:modified xsi:type="dcterms:W3CDTF">2024-10-02T09:33:34Z</dcterms:modified>
</cp:coreProperties>
</file>